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15420" windowHeight="4080"/>
  </bookViews>
  <sheets>
    <sheet name="Payroll" sheetId="1" r:id="rId1"/>
  </sheets>
  <calcPr calcId="124519"/>
</workbook>
</file>

<file path=xl/calcChain.xml><?xml version="1.0" encoding="utf-8"?>
<calcChain xmlns="http://schemas.openxmlformats.org/spreadsheetml/2006/main">
  <c r="C53" i="1"/>
  <c r="C52"/>
  <c r="C51"/>
  <c r="H28"/>
  <c r="I28"/>
  <c r="J28"/>
  <c r="K28"/>
  <c r="P28"/>
  <c r="H29"/>
  <c r="I29"/>
  <c r="J29"/>
  <c r="K29"/>
  <c r="P29"/>
  <c r="H30"/>
  <c r="I30"/>
  <c r="J30"/>
  <c r="K30"/>
  <c r="P30"/>
  <c r="H31"/>
  <c r="I31"/>
  <c r="J31"/>
  <c r="K31"/>
  <c r="P31"/>
  <c r="H32"/>
  <c r="I32"/>
  <c r="J32"/>
  <c r="K32"/>
  <c r="P32"/>
  <c r="H33"/>
  <c r="I33"/>
  <c r="J33"/>
  <c r="K33"/>
  <c r="P33"/>
  <c r="H34"/>
  <c r="I34"/>
  <c r="J34"/>
  <c r="K34"/>
  <c r="P34"/>
  <c r="H35"/>
  <c r="I35"/>
  <c r="J35"/>
  <c r="K35"/>
  <c r="P35"/>
  <c r="H36"/>
  <c r="I36"/>
  <c r="J36"/>
  <c r="K36"/>
  <c r="P36"/>
  <c r="H37"/>
  <c r="I37"/>
  <c r="J37"/>
  <c r="K37"/>
  <c r="P37"/>
  <c r="H38"/>
  <c r="I38"/>
  <c r="J38"/>
  <c r="K38"/>
  <c r="P38"/>
  <c r="H27"/>
  <c r="I27"/>
  <c r="J27"/>
  <c r="K27"/>
  <c r="P27"/>
  <c r="G15"/>
  <c r="H15"/>
  <c r="I15"/>
  <c r="J15"/>
  <c r="O15"/>
  <c r="G16"/>
  <c r="H16"/>
  <c r="I16"/>
  <c r="J16"/>
  <c r="O16"/>
  <c r="G17"/>
  <c r="H17"/>
  <c r="I17"/>
  <c r="J17"/>
  <c r="O17"/>
  <c r="G18"/>
  <c r="H18"/>
  <c r="I18"/>
  <c r="J18"/>
  <c r="O18"/>
  <c r="G19"/>
  <c r="H19"/>
  <c r="I19"/>
  <c r="J19"/>
  <c r="O19"/>
  <c r="G20"/>
  <c r="H20"/>
  <c r="I20"/>
  <c r="J20"/>
  <c r="O20"/>
  <c r="G21"/>
  <c r="H21"/>
  <c r="I21"/>
  <c r="J21"/>
  <c r="O21"/>
  <c r="G22"/>
  <c r="H22"/>
  <c r="I22"/>
  <c r="J22"/>
  <c r="O22"/>
  <c r="G23"/>
  <c r="H23"/>
  <c r="I23"/>
  <c r="J23"/>
  <c r="O23"/>
  <c r="G14"/>
  <c r="H14"/>
  <c r="C46" s="1"/>
  <c r="I14"/>
  <c r="C47" s="1"/>
  <c r="J14"/>
  <c r="C49" s="1"/>
  <c r="O14"/>
</calcChain>
</file>

<file path=xl/sharedStrings.xml><?xml version="1.0" encoding="utf-8"?>
<sst xmlns="http://schemas.openxmlformats.org/spreadsheetml/2006/main" count="64" uniqueCount="50">
  <si>
    <t>Employee Name</t>
  </si>
  <si>
    <t>Employee ID</t>
  </si>
  <si>
    <t>Rate</t>
  </si>
  <si>
    <t>Gross Pay</t>
  </si>
  <si>
    <t>Fed Tax</t>
  </si>
  <si>
    <t>SS Tax</t>
  </si>
  <si>
    <t>State Tax</t>
  </si>
  <si>
    <t>Net Pay</t>
  </si>
  <si>
    <t>Maria Nachez</t>
  </si>
  <si>
    <t>Anthony Splendoria</t>
  </si>
  <si>
    <t>Eileen Costello</t>
  </si>
  <si>
    <t>Carol Chen</t>
  </si>
  <si>
    <t>Marty Gonzales</t>
  </si>
  <si>
    <t>Salaried Employees</t>
  </si>
  <si>
    <t>Gee Xiang</t>
  </si>
  <si>
    <t>Home Office Payroll</t>
  </si>
  <si>
    <t>Mika Gritada</t>
  </si>
  <si>
    <t>Randall Lohr</t>
  </si>
  <si>
    <t>Abe Rittenhouse</t>
  </si>
  <si>
    <t>Kum Woo</t>
  </si>
  <si>
    <t>Thomas Cortese</t>
  </si>
  <si>
    <t>Javier Cortez</t>
  </si>
  <si>
    <t>Rocio Cortez</t>
  </si>
  <si>
    <t>Allen Gaines</t>
  </si>
  <si>
    <t>Freda Gage</t>
  </si>
  <si>
    <t>Vickie Helms</t>
  </si>
  <si>
    <t>Isiah Herron</t>
  </si>
  <si>
    <t>Thomas Kaminski</t>
  </si>
  <si>
    <t>Jalaine Kane</t>
  </si>
  <si>
    <t>Sami Kafrawy</t>
  </si>
  <si>
    <t>Regular
Hours</t>
  </si>
  <si>
    <t>Akihiko Nakamura</t>
  </si>
  <si>
    <t>Chris Nakao</t>
  </si>
  <si>
    <t>Overtime
Hours</t>
  </si>
  <si>
    <t>Hourly Employees</t>
  </si>
  <si>
    <t>Dpt. No.</t>
  </si>
  <si>
    <t>Med</t>
  </si>
  <si>
    <t>Dental</t>
  </si>
  <si>
    <t>401k</t>
  </si>
  <si>
    <t>LTD</t>
  </si>
  <si>
    <t>Recap</t>
  </si>
  <si>
    <t>Item</t>
  </si>
  <si>
    <t>Amount</t>
  </si>
  <si>
    <t>Federal tax</t>
  </si>
  <si>
    <t>Social Security tax</t>
  </si>
  <si>
    <t>State tax</t>
  </si>
  <si>
    <t>Medical insurance</t>
  </si>
  <si>
    <t>Dental insurance</t>
  </si>
  <si>
    <t>LTD insurance</t>
  </si>
  <si>
    <t>401k contributions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</si>
</sst>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* #,##0_);_(* \(#,##0\);_(* &quot;-&quot;??_);_(@_)"/>
  </numFmts>
  <fonts count="8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mediumGray">
        <fgColor indexed="22"/>
        <bgColor theme="6" tint="0.39997558519241921"/>
      </patternFill>
    </fill>
    <fill>
      <patternFill patternType="darkGray">
        <fgColor indexed="26"/>
        <bgColor theme="6" tint="0.3999755851924192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3" fillId="4" borderId="0" xfId="0" applyFont="1" applyFill="1"/>
    <xf numFmtId="44" fontId="3" fillId="4" borderId="0" xfId="2" applyFont="1" applyFill="1"/>
    <xf numFmtId="167" fontId="3" fillId="4" borderId="0" xfId="1" applyNumberFormat="1" applyFont="1" applyFill="1"/>
    <xf numFmtId="2" fontId="3" fillId="4" borderId="0" xfId="0" applyNumberFormat="1" applyFont="1" applyFill="1"/>
    <xf numFmtId="44" fontId="3" fillId="4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2</xdr:col>
      <xdr:colOff>504825</xdr:colOff>
      <xdr:row>8</xdr:row>
      <xdr:rowOff>85725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80975" y="142875"/>
          <a:ext cx="2085975" cy="14763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1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 ® </a:t>
            </a:r>
          </a:p>
          <a:p>
            <a:pPr algn="l" rtl="1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55"/>
  <sheetViews>
    <sheetView tabSelected="1" workbookViewId="0">
      <selection activeCell="B14" sqref="B14"/>
    </sheetView>
  </sheetViews>
  <sheetFormatPr defaultColWidth="8.85546875" defaultRowHeight="12.75"/>
  <cols>
    <col min="1" max="1" width="8.85546875" style="1" customWidth="1"/>
    <col min="2" max="2" width="17.5703125" style="1" customWidth="1"/>
    <col min="3" max="3" width="13.7109375" style="1" bestFit="1" customWidth="1"/>
    <col min="4" max="5" width="11.7109375" style="1" customWidth="1"/>
    <col min="6" max="6" width="9.85546875" style="1" customWidth="1"/>
    <col min="7" max="7" width="12.140625" style="1" bestFit="1" customWidth="1"/>
    <col min="8" max="9" width="10.28515625" style="1" bestFit="1" customWidth="1"/>
    <col min="10" max="10" width="10.42578125" style="1" bestFit="1" customWidth="1"/>
    <col min="11" max="11" width="12.140625" style="1" bestFit="1" customWidth="1"/>
    <col min="12" max="12" width="9" style="1" bestFit="1" customWidth="1"/>
    <col min="13" max="13" width="10.5703125" style="1" bestFit="1" customWidth="1"/>
    <col min="14" max="14" width="9" style="1" bestFit="1" customWidth="1"/>
    <col min="15" max="15" width="10.7109375" style="1" bestFit="1" customWidth="1"/>
    <col min="16" max="16" width="9.28515625" style="1" bestFit="1" customWidth="1"/>
    <col min="17" max="16384" width="8.85546875" style="1"/>
  </cols>
  <sheetData>
    <row r="5" spans="1:15" ht="31.5">
      <c r="D5" s="2" t="s">
        <v>15</v>
      </c>
      <c r="E5" s="3"/>
    </row>
    <row r="12" spans="1:15" ht="21">
      <c r="A12" s="4" t="s">
        <v>13</v>
      </c>
    </row>
    <row r="13" spans="1:15" ht="25.5">
      <c r="B13" s="5" t="s">
        <v>0</v>
      </c>
      <c r="C13" s="5" t="s">
        <v>1</v>
      </c>
      <c r="D13" s="5" t="s">
        <v>2</v>
      </c>
      <c r="E13" s="5" t="s">
        <v>35</v>
      </c>
      <c r="F13" s="6" t="s">
        <v>30</v>
      </c>
      <c r="G13" s="7" t="s">
        <v>3</v>
      </c>
      <c r="H13" s="7" t="s">
        <v>4</v>
      </c>
      <c r="I13" s="7" t="s">
        <v>5</v>
      </c>
      <c r="J13" s="7" t="s">
        <v>6</v>
      </c>
      <c r="K13" s="7" t="s">
        <v>36</v>
      </c>
      <c r="L13" s="7" t="s">
        <v>37</v>
      </c>
      <c r="M13" s="7" t="s">
        <v>38</v>
      </c>
      <c r="N13" s="7" t="s">
        <v>39</v>
      </c>
      <c r="O13" s="7" t="s">
        <v>7</v>
      </c>
    </row>
    <row r="14" spans="1:15">
      <c r="B14" s="8" t="s">
        <v>9</v>
      </c>
      <c r="C14" s="8">
        <v>38748</v>
      </c>
      <c r="D14" s="9">
        <v>2175</v>
      </c>
      <c r="E14" s="10">
        <v>101</v>
      </c>
      <c r="F14" s="11">
        <v>40</v>
      </c>
      <c r="G14" s="9">
        <f>D14</f>
        <v>2175</v>
      </c>
      <c r="H14" s="9">
        <f>G14*0.18</f>
        <v>391.5</v>
      </c>
      <c r="I14" s="9">
        <f>G14*0.078</f>
        <v>169.65</v>
      </c>
      <c r="J14" s="9">
        <f>G14*0.03</f>
        <v>65.25</v>
      </c>
      <c r="K14" s="9">
        <v>4.7850000000000001</v>
      </c>
      <c r="L14" s="9">
        <v>1.65</v>
      </c>
      <c r="M14" s="9">
        <v>27.025680000000001</v>
      </c>
      <c r="N14" s="9">
        <v>0.72600000000000009</v>
      </c>
      <c r="O14" s="9">
        <f>G14-SUM(H14:N14)</f>
        <v>1514.4133200000001</v>
      </c>
    </row>
    <row r="15" spans="1:15">
      <c r="B15" s="8" t="s">
        <v>10</v>
      </c>
      <c r="C15" s="8">
        <v>21544</v>
      </c>
      <c r="D15" s="9">
        <v>1895</v>
      </c>
      <c r="E15" s="10">
        <v>101</v>
      </c>
      <c r="F15" s="11">
        <v>40</v>
      </c>
      <c r="G15" s="9">
        <f t="shared" ref="G15:G23" si="0">D15</f>
        <v>1895</v>
      </c>
      <c r="H15" s="9">
        <f t="shared" ref="H15:H23" si="1">G15*0.18</f>
        <v>341.09999999999997</v>
      </c>
      <c r="I15" s="9">
        <f t="shared" ref="I15:I21" si="2">G15*0.078</f>
        <v>147.81</v>
      </c>
      <c r="J15" s="9">
        <f t="shared" ref="J15:J21" si="3">G15*0.03</f>
        <v>56.85</v>
      </c>
      <c r="K15" s="9">
        <v>5.61</v>
      </c>
      <c r="L15" s="9">
        <v>0</v>
      </c>
      <c r="M15" s="9">
        <v>39.486400078125008</v>
      </c>
      <c r="N15" s="9">
        <v>1.3860000000000001</v>
      </c>
      <c r="O15" s="9">
        <f t="shared" ref="O15:O23" si="4">G15-SUM(H15:N15)</f>
        <v>1302.757599921875</v>
      </c>
    </row>
    <row r="16" spans="1:15">
      <c r="B16" s="8" t="s">
        <v>11</v>
      </c>
      <c r="C16" s="8">
        <v>38448</v>
      </c>
      <c r="D16" s="9">
        <v>895</v>
      </c>
      <c r="E16" s="10">
        <v>275</v>
      </c>
      <c r="F16" s="11">
        <v>40</v>
      </c>
      <c r="G16" s="9">
        <f t="shared" si="0"/>
        <v>895</v>
      </c>
      <c r="H16" s="9">
        <f t="shared" si="1"/>
        <v>161.1</v>
      </c>
      <c r="I16" s="9">
        <f t="shared" si="2"/>
        <v>69.81</v>
      </c>
      <c r="J16" s="9">
        <f t="shared" si="3"/>
        <v>26.849999999999998</v>
      </c>
      <c r="K16" s="9">
        <v>0</v>
      </c>
      <c r="L16" s="9">
        <v>0</v>
      </c>
      <c r="M16" s="9">
        <v>47.204128125000004</v>
      </c>
      <c r="N16" s="9">
        <v>2.0460000000000003</v>
      </c>
      <c r="O16" s="9">
        <f t="shared" si="4"/>
        <v>587.98987187500006</v>
      </c>
    </row>
    <row r="17" spans="1:16">
      <c r="B17" s="8" t="s">
        <v>12</v>
      </c>
      <c r="C17" s="8">
        <v>61522</v>
      </c>
      <c r="D17" s="9">
        <v>684</v>
      </c>
      <c r="E17" s="10">
        <v>254</v>
      </c>
      <c r="F17" s="11">
        <v>40</v>
      </c>
      <c r="G17" s="9">
        <f t="shared" si="0"/>
        <v>684</v>
      </c>
      <c r="H17" s="9">
        <f t="shared" si="1"/>
        <v>123.11999999999999</v>
      </c>
      <c r="I17" s="9">
        <f t="shared" si="2"/>
        <v>53.351999999999997</v>
      </c>
      <c r="J17" s="9">
        <f t="shared" si="3"/>
        <v>20.52</v>
      </c>
      <c r="K17" s="9">
        <v>5.61</v>
      </c>
      <c r="L17" s="9">
        <v>1.65</v>
      </c>
      <c r="M17" s="9">
        <v>36.403648874999995</v>
      </c>
      <c r="N17" s="9">
        <v>2.706</v>
      </c>
      <c r="O17" s="9">
        <f t="shared" si="4"/>
        <v>440.63835112499999</v>
      </c>
    </row>
    <row r="18" spans="1:16">
      <c r="B18" s="8" t="s">
        <v>14</v>
      </c>
      <c r="C18" s="8">
        <v>37855</v>
      </c>
      <c r="D18" s="9">
        <v>551</v>
      </c>
      <c r="E18" s="10">
        <v>201</v>
      </c>
      <c r="F18" s="11">
        <v>40</v>
      </c>
      <c r="G18" s="9">
        <f t="shared" si="0"/>
        <v>551</v>
      </c>
      <c r="H18" s="9">
        <f t="shared" si="1"/>
        <v>99.179999999999993</v>
      </c>
      <c r="I18" s="9">
        <f t="shared" si="2"/>
        <v>42.978000000000002</v>
      </c>
      <c r="J18" s="9">
        <f t="shared" si="3"/>
        <v>16.53</v>
      </c>
      <c r="K18" s="9">
        <v>5.61</v>
      </c>
      <c r="L18" s="9">
        <v>1.65</v>
      </c>
      <c r="M18" s="9">
        <v>39.685139999999997</v>
      </c>
      <c r="N18" s="9">
        <v>3.3660000000000001</v>
      </c>
      <c r="O18" s="9">
        <f t="shared" si="4"/>
        <v>342.00085999999999</v>
      </c>
    </row>
    <row r="19" spans="1:16">
      <c r="B19" s="8" t="s">
        <v>8</v>
      </c>
      <c r="C19" s="8">
        <v>34789</v>
      </c>
      <c r="D19" s="9">
        <v>1665</v>
      </c>
      <c r="E19" s="10">
        <v>330</v>
      </c>
      <c r="F19" s="11">
        <v>40</v>
      </c>
      <c r="G19" s="9">
        <f t="shared" si="0"/>
        <v>1665</v>
      </c>
      <c r="H19" s="9">
        <f t="shared" si="1"/>
        <v>299.7</v>
      </c>
      <c r="I19" s="9">
        <f t="shared" si="2"/>
        <v>129.87</v>
      </c>
      <c r="J19" s="9">
        <f t="shared" si="3"/>
        <v>49.949999999999996</v>
      </c>
      <c r="K19" s="9">
        <v>5.61</v>
      </c>
      <c r="L19" s="9">
        <v>0</v>
      </c>
      <c r="M19" s="9">
        <v>45.57590296875</v>
      </c>
      <c r="N19" s="9">
        <v>4.0259999999999998</v>
      </c>
      <c r="O19" s="9">
        <f t="shared" si="4"/>
        <v>1130.2680970312499</v>
      </c>
    </row>
    <row r="20" spans="1:16">
      <c r="B20" s="8" t="s">
        <v>16</v>
      </c>
      <c r="C20" s="8">
        <v>22785</v>
      </c>
      <c r="D20" s="9">
        <v>1023</v>
      </c>
      <c r="E20" s="10">
        <v>315</v>
      </c>
      <c r="F20" s="11">
        <v>40</v>
      </c>
      <c r="G20" s="9">
        <f t="shared" si="0"/>
        <v>1023</v>
      </c>
      <c r="H20" s="9">
        <f t="shared" si="1"/>
        <v>184.14</v>
      </c>
      <c r="I20" s="9">
        <f t="shared" si="2"/>
        <v>79.793999999999997</v>
      </c>
      <c r="J20" s="9">
        <f t="shared" si="3"/>
        <v>30.689999999999998</v>
      </c>
      <c r="K20" s="9">
        <v>4.7850000000000001</v>
      </c>
      <c r="L20" s="9">
        <v>0</v>
      </c>
      <c r="M20" s="9">
        <v>43.688471062500007</v>
      </c>
      <c r="N20" s="9">
        <v>4.6859999999999999</v>
      </c>
      <c r="O20" s="9">
        <f t="shared" si="4"/>
        <v>675.21652893750002</v>
      </c>
    </row>
    <row r="21" spans="1:16">
      <c r="B21" s="8" t="s">
        <v>17</v>
      </c>
      <c r="C21" s="8">
        <v>38514</v>
      </c>
      <c r="D21" s="9">
        <v>1545</v>
      </c>
      <c r="E21" s="10">
        <v>330</v>
      </c>
      <c r="F21" s="11">
        <v>40</v>
      </c>
      <c r="G21" s="9">
        <f t="shared" si="0"/>
        <v>1545</v>
      </c>
      <c r="H21" s="9">
        <f t="shared" si="1"/>
        <v>278.09999999999997</v>
      </c>
      <c r="I21" s="9">
        <f t="shared" si="2"/>
        <v>120.51</v>
      </c>
      <c r="J21" s="9">
        <f t="shared" si="3"/>
        <v>46.35</v>
      </c>
      <c r="K21" s="9">
        <v>4.7850000000000001</v>
      </c>
      <c r="L21" s="9">
        <v>1.65</v>
      </c>
      <c r="M21" s="9">
        <v>36.945191250000001</v>
      </c>
      <c r="N21" s="9">
        <v>5.3460000000000001</v>
      </c>
      <c r="O21" s="9">
        <f t="shared" si="4"/>
        <v>1051.3138087500001</v>
      </c>
    </row>
    <row r="22" spans="1:16">
      <c r="B22" s="8" t="s">
        <v>18</v>
      </c>
      <c r="C22" s="8">
        <v>22854</v>
      </c>
      <c r="D22" s="9">
        <v>1231</v>
      </c>
      <c r="E22" s="10">
        <v>225</v>
      </c>
      <c r="F22" s="11">
        <v>40</v>
      </c>
      <c r="G22" s="9">
        <f t="shared" si="0"/>
        <v>1231</v>
      </c>
      <c r="H22" s="9">
        <f t="shared" si="1"/>
        <v>221.57999999999998</v>
      </c>
      <c r="I22" s="9">
        <f>G22*0.078</f>
        <v>96.018000000000001</v>
      </c>
      <c r="J22" s="9">
        <f>G22*0.03</f>
        <v>36.93</v>
      </c>
      <c r="K22" s="9">
        <v>5.61</v>
      </c>
      <c r="L22" s="9">
        <v>1.65</v>
      </c>
      <c r="M22" s="9">
        <v>19.142930812499998</v>
      </c>
      <c r="N22" s="9">
        <v>6.0060000000000002</v>
      </c>
      <c r="O22" s="9">
        <f t="shared" si="4"/>
        <v>844.0630691875001</v>
      </c>
    </row>
    <row r="23" spans="1:16">
      <c r="B23" s="8" t="s">
        <v>19</v>
      </c>
      <c r="C23" s="8">
        <v>37745</v>
      </c>
      <c r="D23" s="9">
        <v>568</v>
      </c>
      <c r="E23" s="10">
        <v>275</v>
      </c>
      <c r="F23" s="11">
        <v>40</v>
      </c>
      <c r="G23" s="9">
        <f t="shared" si="0"/>
        <v>568</v>
      </c>
      <c r="H23" s="9">
        <f t="shared" si="1"/>
        <v>102.24</v>
      </c>
      <c r="I23" s="9">
        <f>G23*0.078</f>
        <v>44.304000000000002</v>
      </c>
      <c r="J23" s="9">
        <f>G23*0.03</f>
        <v>17.04</v>
      </c>
      <c r="K23" s="9">
        <v>4.7850000000000001</v>
      </c>
      <c r="L23" s="9">
        <v>1.65</v>
      </c>
      <c r="M23" s="9">
        <v>59.107125000000003</v>
      </c>
      <c r="N23" s="9">
        <v>6.6660000000000004</v>
      </c>
      <c r="O23" s="9">
        <f t="shared" si="4"/>
        <v>332.20787500000006</v>
      </c>
    </row>
    <row r="25" spans="1:16" ht="21">
      <c r="A25" s="4" t="s">
        <v>34</v>
      </c>
    </row>
    <row r="26" spans="1:16" ht="25.5">
      <c r="B26" s="5" t="s">
        <v>0</v>
      </c>
      <c r="C26" s="5" t="s">
        <v>1</v>
      </c>
      <c r="D26" s="5" t="s">
        <v>2</v>
      </c>
      <c r="E26" s="5" t="s">
        <v>35</v>
      </c>
      <c r="F26" s="6" t="s">
        <v>30</v>
      </c>
      <c r="G26" s="6" t="s">
        <v>33</v>
      </c>
      <c r="H26" s="7" t="s">
        <v>3</v>
      </c>
      <c r="I26" s="7" t="s">
        <v>4</v>
      </c>
      <c r="J26" s="7" t="s">
        <v>5</v>
      </c>
      <c r="K26" s="7" t="s">
        <v>6</v>
      </c>
      <c r="L26" s="7" t="s">
        <v>36</v>
      </c>
      <c r="M26" s="7" t="s">
        <v>37</v>
      </c>
      <c r="N26" s="7" t="s">
        <v>38</v>
      </c>
      <c r="O26" s="7" t="s">
        <v>39</v>
      </c>
      <c r="P26" s="5" t="s">
        <v>7</v>
      </c>
    </row>
    <row r="27" spans="1:16">
      <c r="B27" s="8" t="s">
        <v>20</v>
      </c>
      <c r="C27" s="8">
        <v>21875</v>
      </c>
      <c r="D27" s="9">
        <v>12.375</v>
      </c>
      <c r="E27" s="8">
        <v>275</v>
      </c>
      <c r="F27" s="11">
        <v>40</v>
      </c>
      <c r="G27" s="11">
        <v>2.5</v>
      </c>
      <c r="H27" s="9">
        <f t="shared" ref="H27:H38" si="5">(F27*D27)+(G27*1.5*D27)</f>
        <v>541.40625</v>
      </c>
      <c r="I27" s="9">
        <f>H27*0.18</f>
        <v>97.453125</v>
      </c>
      <c r="J27" s="9">
        <f>H27*0.078</f>
        <v>42.229687499999997</v>
      </c>
      <c r="K27" s="9">
        <f t="shared" ref="K27:K38" si="6">H27*0.03</f>
        <v>16.2421875</v>
      </c>
      <c r="L27" s="9">
        <v>0</v>
      </c>
      <c r="M27" s="9">
        <v>0</v>
      </c>
      <c r="N27" s="9">
        <v>25.487426249999999</v>
      </c>
      <c r="O27" s="9">
        <v>7.3260000000000005</v>
      </c>
      <c r="P27" s="9">
        <f>H27-SUM(I27:O27)</f>
        <v>352.66782375000003</v>
      </c>
    </row>
    <row r="28" spans="1:16">
      <c r="B28" s="8" t="s">
        <v>21</v>
      </c>
      <c r="C28" s="8">
        <v>21154</v>
      </c>
      <c r="D28" s="9">
        <v>11.625</v>
      </c>
      <c r="E28" s="8">
        <v>330</v>
      </c>
      <c r="F28" s="11">
        <v>32</v>
      </c>
      <c r="G28" s="11"/>
      <c r="H28" s="9">
        <f t="shared" si="5"/>
        <v>372</v>
      </c>
      <c r="I28" s="9">
        <f t="shared" ref="I28:I38" si="7">H28*0.18</f>
        <v>66.959999999999994</v>
      </c>
      <c r="J28" s="9">
        <f t="shared" ref="J28:J38" si="8">H28*0.078</f>
        <v>29.015999999999998</v>
      </c>
      <c r="K28" s="9">
        <f t="shared" si="6"/>
        <v>11.16</v>
      </c>
      <c r="L28" s="9">
        <v>5.61</v>
      </c>
      <c r="M28" s="9">
        <v>1.65</v>
      </c>
      <c r="N28" s="9">
        <v>29.246697562500003</v>
      </c>
      <c r="O28" s="9">
        <v>7.9859999999999998</v>
      </c>
      <c r="P28" s="9">
        <f t="shared" ref="P28:P38" si="9">H28-SUM(I28:O28)</f>
        <v>220.37130243749999</v>
      </c>
    </row>
    <row r="29" spans="1:16">
      <c r="B29" s="8" t="s">
        <v>22</v>
      </c>
      <c r="C29" s="8">
        <v>23418</v>
      </c>
      <c r="D29" s="9">
        <v>12.225</v>
      </c>
      <c r="E29" s="8">
        <v>201</v>
      </c>
      <c r="F29" s="11">
        <v>40</v>
      </c>
      <c r="G29" s="11">
        <v>1</v>
      </c>
      <c r="H29" s="9">
        <f t="shared" si="5"/>
        <v>507.33749999999998</v>
      </c>
      <c r="I29" s="9">
        <f t="shared" si="7"/>
        <v>91.32074999999999</v>
      </c>
      <c r="J29" s="9">
        <f t="shared" si="8"/>
        <v>39.572324999999999</v>
      </c>
      <c r="K29" s="9">
        <f t="shared" si="6"/>
        <v>15.220124999999999</v>
      </c>
      <c r="L29" s="9">
        <v>5.61</v>
      </c>
      <c r="M29" s="9">
        <v>1.65</v>
      </c>
      <c r="N29" s="9">
        <v>26.1528980625</v>
      </c>
      <c r="O29" s="9">
        <v>8.6460000000000008</v>
      </c>
      <c r="P29" s="9">
        <f t="shared" si="9"/>
        <v>319.16540193749995</v>
      </c>
    </row>
    <row r="30" spans="1:16">
      <c r="B30" s="8" t="s">
        <v>23</v>
      </c>
      <c r="C30" s="8">
        <v>23455</v>
      </c>
      <c r="D30" s="9">
        <v>10.875</v>
      </c>
      <c r="E30" s="8">
        <v>330</v>
      </c>
      <c r="F30" s="11">
        <v>40</v>
      </c>
      <c r="G30" s="11"/>
      <c r="H30" s="9">
        <f t="shared" si="5"/>
        <v>435</v>
      </c>
      <c r="I30" s="9">
        <f t="shared" si="7"/>
        <v>78.3</v>
      </c>
      <c r="J30" s="9">
        <f t="shared" si="8"/>
        <v>33.93</v>
      </c>
      <c r="K30" s="9">
        <f t="shared" si="6"/>
        <v>13.049999999999999</v>
      </c>
      <c r="L30" s="9">
        <v>4.7850000000000001</v>
      </c>
      <c r="M30" s="9">
        <v>0</v>
      </c>
      <c r="N30" s="9">
        <v>19.45129415625</v>
      </c>
      <c r="O30" s="9">
        <v>9.3060000000000009</v>
      </c>
      <c r="P30" s="9">
        <f t="shared" si="9"/>
        <v>276.17770584375</v>
      </c>
    </row>
    <row r="31" spans="1:16">
      <c r="B31" s="8" t="s">
        <v>24</v>
      </c>
      <c r="C31" s="8">
        <v>27855</v>
      </c>
      <c r="D31" s="9">
        <v>12</v>
      </c>
      <c r="E31" s="8">
        <v>254</v>
      </c>
      <c r="F31" s="11">
        <v>40</v>
      </c>
      <c r="G31" s="11"/>
      <c r="H31" s="9">
        <f t="shared" si="5"/>
        <v>480</v>
      </c>
      <c r="I31" s="9">
        <f t="shared" si="7"/>
        <v>86.399999999999991</v>
      </c>
      <c r="J31" s="9">
        <f t="shared" si="8"/>
        <v>37.44</v>
      </c>
      <c r="K31" s="9">
        <f t="shared" si="6"/>
        <v>14.399999999999999</v>
      </c>
      <c r="L31" s="9">
        <v>5.61</v>
      </c>
      <c r="M31" s="9">
        <v>1.65</v>
      </c>
      <c r="N31" s="9">
        <v>28.976569874999999</v>
      </c>
      <c r="O31" s="9">
        <v>9.9660000000000011</v>
      </c>
      <c r="P31" s="9">
        <f t="shared" si="9"/>
        <v>295.557430125</v>
      </c>
    </row>
    <row r="32" spans="1:16">
      <c r="B32" s="8" t="s">
        <v>25</v>
      </c>
      <c r="C32" s="8">
        <v>31851</v>
      </c>
      <c r="D32" s="9">
        <v>16.875</v>
      </c>
      <c r="E32" s="8">
        <v>201</v>
      </c>
      <c r="F32" s="11">
        <v>28</v>
      </c>
      <c r="G32" s="11"/>
      <c r="H32" s="9">
        <f t="shared" si="5"/>
        <v>472.5</v>
      </c>
      <c r="I32" s="9">
        <f t="shared" si="7"/>
        <v>85.05</v>
      </c>
      <c r="J32" s="9">
        <f t="shared" si="8"/>
        <v>36.854999999999997</v>
      </c>
      <c r="K32" s="9">
        <f t="shared" si="6"/>
        <v>14.174999999999999</v>
      </c>
      <c r="L32" s="9">
        <v>4.7850000000000001</v>
      </c>
      <c r="M32" s="9">
        <v>1.65</v>
      </c>
      <c r="N32" s="9">
        <v>40.542067500000002</v>
      </c>
      <c r="O32" s="9">
        <v>10.626000000000001</v>
      </c>
      <c r="P32" s="9">
        <f t="shared" si="9"/>
        <v>278.81693250000001</v>
      </c>
    </row>
    <row r="33" spans="1:16">
      <c r="B33" s="8" t="s">
        <v>26</v>
      </c>
      <c r="C33" s="8">
        <v>33252</v>
      </c>
      <c r="D33" s="9">
        <v>16.425000000000001</v>
      </c>
      <c r="E33" s="8">
        <v>225</v>
      </c>
      <c r="F33" s="11">
        <v>40</v>
      </c>
      <c r="G33" s="11">
        <v>3</v>
      </c>
      <c r="H33" s="9">
        <f t="shared" si="5"/>
        <v>730.91250000000002</v>
      </c>
      <c r="I33" s="9">
        <f t="shared" si="7"/>
        <v>131.56424999999999</v>
      </c>
      <c r="J33" s="9">
        <f t="shared" si="8"/>
        <v>57.011175000000001</v>
      </c>
      <c r="K33" s="9">
        <f t="shared" si="6"/>
        <v>21.927375000000001</v>
      </c>
      <c r="L33" s="9">
        <v>0</v>
      </c>
      <c r="M33" s="9">
        <v>0</v>
      </c>
      <c r="N33" s="9">
        <v>58.031531250000008</v>
      </c>
      <c r="O33" s="9">
        <v>11.286000000000001</v>
      </c>
      <c r="P33" s="9">
        <f t="shared" si="9"/>
        <v>451.09216874999998</v>
      </c>
    </row>
    <row r="34" spans="1:16">
      <c r="B34" s="8" t="s">
        <v>27</v>
      </c>
      <c r="C34" s="8">
        <v>37881</v>
      </c>
      <c r="D34" s="9">
        <v>14.625</v>
      </c>
      <c r="E34" s="8">
        <v>330</v>
      </c>
      <c r="F34" s="11">
        <v>40</v>
      </c>
      <c r="G34" s="11"/>
      <c r="H34" s="9">
        <f t="shared" si="5"/>
        <v>585</v>
      </c>
      <c r="I34" s="9">
        <f t="shared" si="7"/>
        <v>105.3</v>
      </c>
      <c r="J34" s="9">
        <f t="shared" si="8"/>
        <v>45.63</v>
      </c>
      <c r="K34" s="9">
        <f t="shared" si="6"/>
        <v>17.55</v>
      </c>
      <c r="L34" s="9">
        <v>5.61</v>
      </c>
      <c r="M34" s="9">
        <v>1.65</v>
      </c>
      <c r="N34" s="9">
        <v>49.589347500000009</v>
      </c>
      <c r="O34" s="9">
        <v>11.946000000000002</v>
      </c>
      <c r="P34" s="9">
        <f t="shared" si="9"/>
        <v>347.72465249999993</v>
      </c>
    </row>
    <row r="35" spans="1:16">
      <c r="B35" s="8" t="s">
        <v>28</v>
      </c>
      <c r="C35" s="8">
        <v>21154</v>
      </c>
      <c r="D35" s="9">
        <v>15</v>
      </c>
      <c r="E35" s="8">
        <v>201</v>
      </c>
      <c r="F35" s="11">
        <v>40</v>
      </c>
      <c r="G35" s="11"/>
      <c r="H35" s="9">
        <f t="shared" si="5"/>
        <v>600</v>
      </c>
      <c r="I35" s="9">
        <f t="shared" si="7"/>
        <v>108</v>
      </c>
      <c r="J35" s="9">
        <f t="shared" si="8"/>
        <v>46.8</v>
      </c>
      <c r="K35" s="9">
        <f t="shared" si="6"/>
        <v>18</v>
      </c>
      <c r="L35" s="9">
        <v>4.7850000000000001</v>
      </c>
      <c r="M35" s="9">
        <v>1.65</v>
      </c>
      <c r="N35" s="9">
        <v>34.316493749999999</v>
      </c>
      <c r="O35" s="9">
        <v>12.606000000000002</v>
      </c>
      <c r="P35" s="9">
        <f t="shared" si="9"/>
        <v>373.84250624999999</v>
      </c>
    </row>
    <row r="36" spans="1:16">
      <c r="B36" s="8" t="s">
        <v>29</v>
      </c>
      <c r="C36" s="8">
        <v>39581</v>
      </c>
      <c r="D36" s="9">
        <v>13.125</v>
      </c>
      <c r="E36" s="8">
        <v>254</v>
      </c>
      <c r="F36" s="11">
        <v>32</v>
      </c>
      <c r="G36" s="11"/>
      <c r="H36" s="9">
        <f t="shared" si="5"/>
        <v>420</v>
      </c>
      <c r="I36" s="9">
        <f t="shared" si="7"/>
        <v>75.599999999999994</v>
      </c>
      <c r="J36" s="9">
        <f t="shared" si="8"/>
        <v>32.76</v>
      </c>
      <c r="K36" s="9">
        <f t="shared" si="6"/>
        <v>12.6</v>
      </c>
      <c r="L36" s="9">
        <v>5.61</v>
      </c>
      <c r="M36" s="9">
        <v>1.65</v>
      </c>
      <c r="N36" s="9">
        <v>28.425554437500001</v>
      </c>
      <c r="O36" s="9">
        <v>13.266000000000002</v>
      </c>
      <c r="P36" s="9">
        <f t="shared" si="9"/>
        <v>250.08844556250003</v>
      </c>
    </row>
    <row r="37" spans="1:16">
      <c r="B37" s="8" t="s">
        <v>31</v>
      </c>
      <c r="C37" s="8">
        <v>34585</v>
      </c>
      <c r="D37" s="9">
        <v>14.625</v>
      </c>
      <c r="E37" s="8">
        <v>330</v>
      </c>
      <c r="F37" s="11">
        <v>20</v>
      </c>
      <c r="G37" s="11"/>
      <c r="H37" s="9">
        <f t="shared" si="5"/>
        <v>292.5</v>
      </c>
      <c r="I37" s="9">
        <f t="shared" si="7"/>
        <v>52.65</v>
      </c>
      <c r="J37" s="9">
        <f t="shared" si="8"/>
        <v>22.815000000000001</v>
      </c>
      <c r="K37" s="9">
        <f t="shared" si="6"/>
        <v>8.7750000000000004</v>
      </c>
      <c r="L37" s="9">
        <v>5.61</v>
      </c>
      <c r="M37" s="9">
        <v>1.65</v>
      </c>
      <c r="N37" s="9">
        <v>42.218587125000006</v>
      </c>
      <c r="O37" s="9">
        <v>13.926000000000002</v>
      </c>
      <c r="P37" s="9">
        <f t="shared" si="9"/>
        <v>144.85541287499996</v>
      </c>
    </row>
    <row r="38" spans="1:16">
      <c r="B38" s="8" t="s">
        <v>32</v>
      </c>
      <c r="C38" s="8">
        <v>29958</v>
      </c>
      <c r="D38" s="9">
        <v>16.875</v>
      </c>
      <c r="E38" s="8">
        <v>254</v>
      </c>
      <c r="F38" s="11">
        <v>40</v>
      </c>
      <c r="G38" s="11">
        <v>3.5</v>
      </c>
      <c r="H38" s="9">
        <f t="shared" si="5"/>
        <v>763.59375</v>
      </c>
      <c r="I38" s="9">
        <f t="shared" si="7"/>
        <v>137.44687500000001</v>
      </c>
      <c r="J38" s="9">
        <f t="shared" si="8"/>
        <v>59.560312500000002</v>
      </c>
      <c r="K38" s="9">
        <f t="shared" si="6"/>
        <v>22.907812499999999</v>
      </c>
      <c r="L38" s="9">
        <v>4.7850000000000001</v>
      </c>
      <c r="M38" s="9">
        <v>0</v>
      </c>
      <c r="N38" s="9">
        <v>31.56379875</v>
      </c>
      <c r="O38" s="9">
        <v>14.586000000000002</v>
      </c>
      <c r="P38" s="9">
        <f t="shared" si="9"/>
        <v>492.74395124999995</v>
      </c>
    </row>
    <row r="44" spans="1:16" ht="21">
      <c r="A44" s="4" t="s">
        <v>40</v>
      </c>
    </row>
    <row r="45" spans="1:16">
      <c r="B45" s="5" t="s">
        <v>41</v>
      </c>
      <c r="C45" s="5" t="s">
        <v>42</v>
      </c>
    </row>
    <row r="46" spans="1:16">
      <c r="B46" s="8" t="s">
        <v>43</v>
      </c>
      <c r="C46" s="12">
        <f>SUM(H14:H23,I27:I38)</f>
        <v>3317.8050000000003</v>
      </c>
    </row>
    <row r="47" spans="1:16">
      <c r="B47" s="8" t="s">
        <v>44</v>
      </c>
      <c r="C47" s="12">
        <f>SUM(I14:I23,J27:J38)</f>
        <v>1437.7155000000005</v>
      </c>
    </row>
    <row r="48" spans="1:16">
      <c r="B48" s="8"/>
      <c r="C48" s="12"/>
    </row>
    <row r="49" spans="2:3">
      <c r="B49" s="8" t="s">
        <v>45</v>
      </c>
      <c r="C49" s="12">
        <f>SUM(J14:J23,K27:K38)</f>
        <v>552.96749999999997</v>
      </c>
    </row>
    <row r="50" spans="2:3">
      <c r="B50" s="8"/>
      <c r="C50" s="12"/>
    </row>
    <row r="51" spans="2:3">
      <c r="B51" s="8" t="s">
        <v>46</v>
      </c>
      <c r="C51" s="12">
        <f>SUM(K14:K23,L27:L38)</f>
        <v>99.989999999999981</v>
      </c>
    </row>
    <row r="52" spans="2:3">
      <c r="B52" s="8" t="s">
        <v>47</v>
      </c>
      <c r="C52" s="12">
        <f>SUM(L14:L23,M27:M38)</f>
        <v>23.099999999999994</v>
      </c>
    </row>
    <row r="53" spans="2:3">
      <c r="B53" s="8" t="s">
        <v>48</v>
      </c>
      <c r="C53" s="12">
        <f>SUM(N14:N23,O27:O38)</f>
        <v>168.43200000000002</v>
      </c>
    </row>
    <row r="54" spans="2:3">
      <c r="B54" s="8"/>
      <c r="C54" s="12"/>
    </row>
    <row r="55" spans="2:3">
      <c r="B55" s="8" t="s">
        <v>49</v>
      </c>
      <c r="C55" s="12"/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2003-04-03T23:31:17Z</dcterms:created>
  <dcterms:modified xsi:type="dcterms:W3CDTF">2006-12-21T15:25:54Z</dcterms:modified>
</cp:coreProperties>
</file>