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3090" windowWidth="12120" windowHeight="3150"/>
  </bookViews>
  <sheets>
    <sheet name="1040" sheetId="1" r:id="rId1"/>
    <sheet name="Income" sheetId="2" r:id="rId2"/>
    <sheet name="Itemized Deductions" sheetId="3" r:id="rId3"/>
    <sheet name="Tax Table" sheetId="4" r:id="rId4"/>
  </sheets>
  <calcPr calcId="124519"/>
</workbook>
</file>

<file path=xl/calcChain.xml><?xml version="1.0" encoding="utf-8"?>
<calcChain xmlns="http://schemas.openxmlformats.org/spreadsheetml/2006/main">
  <c r="A1" i="3"/>
  <c r="A1" i="2"/>
  <c r="F10" i="1"/>
  <c r="E70"/>
  <c r="F38"/>
  <c r="F62"/>
  <c r="F52"/>
  <c r="F63"/>
  <c r="F69"/>
  <c r="F77"/>
  <c r="F78"/>
  <c r="F79"/>
  <c r="F13"/>
  <c r="F11"/>
  <c r="D21" i="2"/>
  <c r="F17" i="1"/>
  <c r="F26"/>
  <c r="F39"/>
  <c r="F40"/>
  <c r="C26" i="3"/>
  <c r="D27"/>
  <c r="C5"/>
  <c r="D6"/>
  <c r="E7"/>
  <c r="B26" i="2"/>
  <c r="D25" i="3"/>
  <c r="E28" s="1"/>
  <c r="E20"/>
  <c r="E16"/>
  <c r="E12"/>
  <c r="E30" s="1"/>
  <c r="F81" i="1"/>
  <c r="F44"/>
  <c r="F46" s="1"/>
  <c r="F47" s="1"/>
  <c r="F9"/>
  <c r="F48" s="1"/>
  <c r="C19"/>
  <c r="F49" l="1"/>
</calcChain>
</file>

<file path=xl/sharedStrings.xml><?xml version="1.0" encoding="utf-8"?>
<sst xmlns="http://schemas.openxmlformats.org/spreadsheetml/2006/main" count="165" uniqueCount="155">
  <si>
    <t>Form 1040</t>
  </si>
  <si>
    <t>Line</t>
  </si>
  <si>
    <t>Description</t>
  </si>
  <si>
    <t>Amount</t>
  </si>
  <si>
    <t>Wages, salaries, tips, etc.</t>
  </si>
  <si>
    <t>8a</t>
  </si>
  <si>
    <t>Taxable interest</t>
  </si>
  <si>
    <t>Dividends</t>
  </si>
  <si>
    <t>Business income or (loss)</t>
  </si>
  <si>
    <t>Capital gain or (loss)</t>
  </si>
  <si>
    <t>15a</t>
  </si>
  <si>
    <t>Total IRA distributions</t>
  </si>
  <si>
    <t>15b</t>
  </si>
  <si>
    <t>Taxable amount</t>
  </si>
  <si>
    <t>16a</t>
  </si>
  <si>
    <t>Total pensions and annuities</t>
  </si>
  <si>
    <t>16b</t>
  </si>
  <si>
    <t>Other income</t>
  </si>
  <si>
    <t>IRA deduction</t>
  </si>
  <si>
    <t>One-half of self-employment tax</t>
  </si>
  <si>
    <t>Self-employed health insurance deduction</t>
  </si>
  <si>
    <t>Self-employed SEP, SIMPLE, and qualified plans</t>
  </si>
  <si>
    <t>Total adjustments</t>
  </si>
  <si>
    <t>Adjusted gross income</t>
  </si>
  <si>
    <t>Amount from line 35</t>
  </si>
  <si>
    <t>Deduction (married jointly)</t>
  </si>
  <si>
    <t>Subtract line 38 from line 36</t>
  </si>
  <si>
    <t>Multiply $3,000 by tot. exemptions...</t>
  </si>
  <si>
    <t>Taxable income</t>
  </si>
  <si>
    <t>Tax</t>
  </si>
  <si>
    <t>Add lines 42 and 43</t>
  </si>
  <si>
    <t>Credit for child and dependent care expenses</t>
  </si>
  <si>
    <t>Child tax credit</t>
  </si>
  <si>
    <t>Total credits</t>
  </si>
  <si>
    <t>Subtract line 54 from line 44</t>
  </si>
  <si>
    <t>Self-employment tax</t>
  </si>
  <si>
    <t>Tax on IRAs</t>
  </si>
  <si>
    <t>Federal income tax withheld</t>
  </si>
  <si>
    <t>2002 estimated tax payments</t>
  </si>
  <si>
    <t>Earned income credit</t>
  </si>
  <si>
    <t>Additional child tax credit</t>
  </si>
  <si>
    <t>Amount paid with extension to file</t>
  </si>
  <si>
    <t>Other payments</t>
  </si>
  <si>
    <t>71a</t>
  </si>
  <si>
    <t>Amount to be refunded to you</t>
  </si>
  <si>
    <t>Estimated tax penalty</t>
  </si>
  <si>
    <t>Income</t>
  </si>
  <si>
    <t>Miquel</t>
  </si>
  <si>
    <t>Whole Grains Bread</t>
  </si>
  <si>
    <t>Wages</t>
  </si>
  <si>
    <t>Fed</t>
  </si>
  <si>
    <t>Soc. Sec.</t>
  </si>
  <si>
    <t>State</t>
  </si>
  <si>
    <t>A-1 Security</t>
  </si>
  <si>
    <t>Bank Interest</t>
  </si>
  <si>
    <t>Stock Dividend</t>
  </si>
  <si>
    <t>Stock Sale</t>
  </si>
  <si>
    <t>Rosita</t>
  </si>
  <si>
    <t>Hefner Middle School</t>
  </si>
  <si>
    <t>IRA Contribution</t>
  </si>
  <si>
    <t>401k Transfer</t>
  </si>
  <si>
    <t>Yourself</t>
  </si>
  <si>
    <t>Spouse</t>
  </si>
  <si>
    <t>Dependents</t>
  </si>
  <si>
    <t>6a</t>
  </si>
  <si>
    <t>6b</t>
  </si>
  <si>
    <t>6c</t>
  </si>
  <si>
    <t>6d</t>
  </si>
  <si>
    <t>Total exemptions</t>
  </si>
  <si>
    <t>Jorge</t>
  </si>
  <si>
    <t xml:space="preserve">     Therese  (222-22-2222)</t>
  </si>
  <si>
    <t xml:space="preserve">     Jorge   (333-33-3333)</t>
  </si>
  <si>
    <t>8b</t>
  </si>
  <si>
    <t>Tax exempt interest</t>
  </si>
  <si>
    <t>Taxable refunds from state or local taxes</t>
  </si>
  <si>
    <t>Alimony</t>
  </si>
  <si>
    <t>Sold</t>
  </si>
  <si>
    <t>Bought</t>
  </si>
  <si>
    <t>Gain/Loss</t>
  </si>
  <si>
    <t>Other gains or losses</t>
  </si>
  <si>
    <t>Rental real estate</t>
  </si>
  <si>
    <t>Farm income or loss</t>
  </si>
  <si>
    <t>Unemployment compensation</t>
  </si>
  <si>
    <t>20a</t>
  </si>
  <si>
    <t>Social Security benefits</t>
  </si>
  <si>
    <t>20b</t>
  </si>
  <si>
    <t>Total income</t>
  </si>
  <si>
    <t>Educator expenses</t>
  </si>
  <si>
    <t>Student loan interest</t>
  </si>
  <si>
    <t>Tuition and fees deduction</t>
  </si>
  <si>
    <t>Archer MSA deduction</t>
  </si>
  <si>
    <t>Moving expenses</t>
  </si>
  <si>
    <t>Penalty on early withdrawal of savings</t>
  </si>
  <si>
    <t>Alimony paid</t>
  </si>
  <si>
    <t>Check if                                                   You are 65 or older</t>
  </si>
  <si>
    <t>37a</t>
  </si>
  <si>
    <t>Spouse is 65 or older</t>
  </si>
  <si>
    <t>Spouse is blind</t>
  </si>
  <si>
    <t>You are blind</t>
  </si>
  <si>
    <t>37b</t>
  </si>
  <si>
    <t>Married filing separately and spouse itemizes</t>
  </si>
  <si>
    <t>Alternative minimum tax</t>
  </si>
  <si>
    <t>Foreign tax credit</t>
  </si>
  <si>
    <t>Credit for elderly or disabled</t>
  </si>
  <si>
    <t>Education credits</t>
  </si>
  <si>
    <t>Retirement savings credit</t>
  </si>
  <si>
    <t>Adoption credit</t>
  </si>
  <si>
    <t>Credits from form 8396 or 8859</t>
  </si>
  <si>
    <t>Other credits from form 3800 or 8801</t>
  </si>
  <si>
    <t>Social security tax and medicare tax on tip income</t>
  </si>
  <si>
    <t>Advanced EIC payments</t>
  </si>
  <si>
    <t>Household employment taxes</t>
  </si>
  <si>
    <t>Total tax</t>
  </si>
  <si>
    <t>Excess social security tax and tier 1 RRTA tax withheld</t>
  </si>
  <si>
    <t>Total payments</t>
  </si>
  <si>
    <t>This is the amount you OVERPAID</t>
  </si>
  <si>
    <t>Amount to be applied to 2003 tax</t>
  </si>
  <si>
    <t>The amount you OWE</t>
  </si>
  <si>
    <t>Schedule A</t>
  </si>
  <si>
    <t>Medical and dental expenses</t>
  </si>
  <si>
    <t>Enter amount from 1040 line 34</t>
  </si>
  <si>
    <t>Multiply above by 7.5%</t>
  </si>
  <si>
    <t>Subtract line 3 from line 1</t>
  </si>
  <si>
    <t>State and local income taxes</t>
  </si>
  <si>
    <t>Add lines 5 through 8 (taxes paid)</t>
  </si>
  <si>
    <t>Home mortgage interest &amp; points on Form 1098</t>
  </si>
  <si>
    <t>Home mortgage interest not on 1098</t>
  </si>
  <si>
    <t>Points not reported to you on 1098</t>
  </si>
  <si>
    <t>Add lines 10 through 13</t>
  </si>
  <si>
    <t>Gifts to charity by cash or check</t>
  </si>
  <si>
    <t>Add lines 15 through 17</t>
  </si>
  <si>
    <t>Real estate taxes</t>
  </si>
  <si>
    <t>Personal property taxes</t>
  </si>
  <si>
    <t>Other taxes</t>
  </si>
  <si>
    <t>Other than cash or check</t>
  </si>
  <si>
    <t>Carryover from prior year</t>
  </si>
  <si>
    <t>Casualty or theft loss(es)</t>
  </si>
  <si>
    <t>Unreimbursed employee expenses</t>
  </si>
  <si>
    <t>Tax preparation fees</t>
  </si>
  <si>
    <t>Other expenses</t>
  </si>
  <si>
    <t>Add lines 20 through 22</t>
  </si>
  <si>
    <t>Form 1040, line 36</t>
  </si>
  <si>
    <t>Multiply above by 2%</t>
  </si>
  <si>
    <t>Subtact line 25 from line 23</t>
  </si>
  <si>
    <t>Other deductions</t>
  </si>
  <si>
    <t>Total itemized deductions</t>
  </si>
  <si>
    <t>Tuition and Fees</t>
  </si>
  <si>
    <t>Therese</t>
  </si>
  <si>
    <t>AZB, 550 shares</t>
  </si>
  <si>
    <t>For Tax Filing 4/15/08</t>
  </si>
  <si>
    <t>Tax Table</t>
  </si>
  <si>
    <t>Taxable income between 60,000 and 75,000</t>
  </si>
  <si>
    <t>Taxable Income</t>
  </si>
  <si>
    <t>Married Joint</t>
  </si>
  <si>
    <t>Married Separate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</si>
</sst>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[Red]_(&quot;$&quot;* \(#,##0.00\);_(&quot;$&quot;* &quot;-&quot;??_);_(@_)"/>
    <numFmt numFmtId="165" formatCode="_(* #,##0_);_(* \(#,##0\);_(* &quot;-&quot;??_);_(@_)"/>
    <numFmt numFmtId="166" formatCode="000\-00\-0000"/>
    <numFmt numFmtId="167" formatCode=".00"/>
  </numFmts>
  <fonts count="13">
    <font>
      <sz val="10"/>
      <name val="Arial"/>
    </font>
    <font>
      <sz val="10"/>
      <name val="Arial"/>
    </font>
    <font>
      <sz val="12"/>
      <color indexed="8"/>
      <name val="Zurich Ex BT"/>
    </font>
    <font>
      <b/>
      <sz val="10"/>
      <name val="Zurich LtCn BT"/>
    </font>
    <font>
      <sz val="10"/>
      <name val="Zurich Blk BT"/>
      <family val="2"/>
    </font>
    <font>
      <sz val="10"/>
      <name val="Zurich LtCn BT"/>
    </font>
    <font>
      <sz val="10"/>
      <color indexed="18"/>
      <name val="Zurich LtCn BT"/>
    </font>
    <font>
      <i/>
      <sz val="10"/>
      <color indexed="23"/>
      <name val="Zurich LtCn BT"/>
    </font>
    <font>
      <sz val="10"/>
      <name val="Zurich XCn BT"/>
    </font>
    <font>
      <sz val="8"/>
      <name val="Arial"/>
    </font>
    <font>
      <b/>
      <sz val="10"/>
      <name val="Zurich LtCn BT"/>
      <family val="2"/>
    </font>
    <font>
      <sz val="16"/>
      <color indexed="8"/>
      <name val="Zurich Blk BT"/>
    </font>
    <font>
      <sz val="10"/>
      <name val="Zurich XCn BT"/>
      <family val="2"/>
    </font>
  </fonts>
  <fills count="9">
    <fill>
      <patternFill patternType="none"/>
    </fill>
    <fill>
      <patternFill patternType="gray125"/>
    </fill>
    <fill>
      <patternFill patternType="gray125">
        <fgColor indexed="13"/>
      </patternFill>
    </fill>
    <fill>
      <patternFill patternType="gray0625">
        <fgColor indexed="13"/>
      </patternFill>
    </fill>
    <fill>
      <patternFill patternType="lightGray">
        <fgColor indexed="13"/>
      </patternFill>
    </fill>
    <fill>
      <patternFill patternType="gray125">
        <fgColor indexed="15"/>
      </patternFill>
    </fill>
    <fill>
      <patternFill patternType="gray125">
        <fgColor indexed="41"/>
        <bgColor indexed="22"/>
      </patternFill>
    </fill>
    <fill>
      <patternFill patternType="gray125">
        <fgColor indexed="13"/>
        <bgColor indexed="47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double">
        <color indexed="17"/>
      </bottom>
      <diagonal/>
    </border>
    <border>
      <left style="hair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15"/>
      </left>
      <right style="thin">
        <color indexed="15"/>
      </right>
      <top/>
      <bottom/>
      <diagonal/>
    </border>
    <border>
      <left style="hair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/>
      <right/>
      <top style="thick">
        <color indexed="55"/>
      </top>
      <bottom/>
      <diagonal/>
    </border>
    <border>
      <left style="hair">
        <color indexed="55"/>
      </left>
      <right style="double">
        <color indexed="55"/>
      </right>
      <top style="thick">
        <color indexed="55"/>
      </top>
      <bottom style="thin">
        <color indexed="55"/>
      </bottom>
      <diagonal/>
    </border>
    <border>
      <left style="thin">
        <color indexed="15"/>
      </left>
      <right style="thin">
        <color indexed="15"/>
      </right>
      <top style="thick">
        <color indexed="55"/>
      </top>
      <bottom/>
      <diagonal/>
    </border>
    <border>
      <left style="thin">
        <color indexed="15"/>
      </left>
      <right style="thin">
        <color indexed="15"/>
      </right>
      <top style="thick">
        <color indexed="55"/>
      </top>
      <bottom style="thin">
        <color indexed="15"/>
      </bottom>
      <diagonal/>
    </border>
    <border>
      <left style="hair">
        <color indexed="55"/>
      </left>
      <right style="double">
        <color indexed="55"/>
      </right>
      <top/>
      <bottom style="thin">
        <color indexed="55"/>
      </bottom>
      <diagonal/>
    </border>
    <border>
      <left style="hair">
        <color indexed="55"/>
      </left>
      <right style="double">
        <color indexed="55"/>
      </right>
      <top style="thick">
        <color indexed="55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2" borderId="1"/>
    <xf numFmtId="44" fontId="1" fillId="0" borderId="0" applyFont="0" applyFill="0" applyBorder="0" applyAlignment="0" applyProtection="0"/>
    <xf numFmtId="164" fontId="7" fillId="2" borderId="1"/>
    <xf numFmtId="164" fontId="3" fillId="3" borderId="1"/>
    <xf numFmtId="164" fontId="6" fillId="4" borderId="1"/>
    <xf numFmtId="0" fontId="12" fillId="2" borderId="1">
      <alignment horizontal="right"/>
    </xf>
    <xf numFmtId="0" fontId="3" fillId="5" borderId="2"/>
    <xf numFmtId="167" fontId="6" fillId="4" borderId="1"/>
    <xf numFmtId="1" fontId="4" fillId="6" borderId="3">
      <alignment horizontal="center"/>
    </xf>
    <xf numFmtId="0" fontId="11" fillId="5" borderId="4"/>
    <xf numFmtId="166" fontId="5" fillId="7" borderId="1">
      <alignment horizontal="center"/>
    </xf>
    <xf numFmtId="0" fontId="2" fillId="5" borderId="5"/>
  </cellStyleXfs>
  <cellXfs count="45">
    <xf numFmtId="0" fontId="0" fillId="0" borderId="0" xfId="0"/>
    <xf numFmtId="0" fontId="2" fillId="5" borderId="5" xfId="13" applyFont="1"/>
    <xf numFmtId="0" fontId="2" fillId="5" borderId="5" xfId="13"/>
    <xf numFmtId="0" fontId="3" fillId="5" borderId="2" xfId="8" applyFont="1"/>
    <xf numFmtId="0" fontId="3" fillId="5" borderId="2" xfId="8"/>
    <xf numFmtId="1" fontId="4" fillId="6" borderId="3" xfId="10">
      <alignment horizontal="center"/>
    </xf>
    <xf numFmtId="0" fontId="5" fillId="0" borderId="0" xfId="0" applyFont="1"/>
    <xf numFmtId="164" fontId="6" fillId="4" borderId="1" xfId="6"/>
    <xf numFmtId="1" fontId="4" fillId="6" borderId="3" xfId="10" applyFont="1">
      <alignment horizontal="center"/>
    </xf>
    <xf numFmtId="0" fontId="5" fillId="0" borderId="6" xfId="0" applyFont="1" applyBorder="1"/>
    <xf numFmtId="1" fontId="4" fillId="6" borderId="3" xfId="10" applyFont="1" applyAlignment="1">
      <alignment horizontal="left"/>
    </xf>
    <xf numFmtId="44" fontId="6" fillId="4" borderId="1" xfId="3" applyFont="1" applyFill="1" applyBorder="1"/>
    <xf numFmtId="1" fontId="4" fillId="6" borderId="3" xfId="10" applyFont="1" applyAlignment="1"/>
    <xf numFmtId="165" fontId="6" fillId="4" borderId="1" xfId="1" applyNumberFormat="1" applyFont="1" applyFill="1" applyBorder="1"/>
    <xf numFmtId="1" fontId="4" fillId="6" borderId="7" xfId="10" applyBorder="1">
      <alignment horizontal="center"/>
    </xf>
    <xf numFmtId="165" fontId="6" fillId="4" borderId="8" xfId="1" applyNumberFormat="1" applyFont="1" applyFill="1" applyBorder="1"/>
    <xf numFmtId="0" fontId="5" fillId="0" borderId="9" xfId="0" applyFont="1" applyBorder="1"/>
    <xf numFmtId="1" fontId="4" fillId="6" borderId="7" xfId="10" applyFont="1" applyBorder="1">
      <alignment horizontal="center"/>
    </xf>
    <xf numFmtId="1" fontId="4" fillId="6" borderId="10" xfId="10" applyBorder="1">
      <alignment horizontal="center"/>
    </xf>
    <xf numFmtId="0" fontId="0" fillId="0" borderId="9" xfId="0" applyBorder="1"/>
    <xf numFmtId="0" fontId="0" fillId="0" borderId="0" xfId="0" applyBorder="1"/>
    <xf numFmtId="0" fontId="10" fillId="0" borderId="0" xfId="0" applyFont="1" applyAlignment="1">
      <alignment horizontal="right"/>
    </xf>
    <xf numFmtId="164" fontId="6" fillId="4" borderId="8" xfId="6" applyBorder="1"/>
    <xf numFmtId="0" fontId="5" fillId="0" borderId="11" xfId="0" applyFont="1" applyBorder="1"/>
    <xf numFmtId="164" fontId="6" fillId="4" borderId="12" xfId="6" applyBorder="1"/>
    <xf numFmtId="0" fontId="5" fillId="0" borderId="0" xfId="0" applyFont="1" applyBorder="1"/>
    <xf numFmtId="1" fontId="4" fillId="6" borderId="13" xfId="10" applyBorder="1">
      <alignment horizontal="center"/>
    </xf>
    <xf numFmtId="164" fontId="6" fillId="4" borderId="0" xfId="6" applyBorder="1"/>
    <xf numFmtId="1" fontId="4" fillId="6" borderId="13" xfId="10" applyFont="1" applyBorder="1">
      <alignment horizontal="center"/>
    </xf>
    <xf numFmtId="0" fontId="5" fillId="0" borderId="0" xfId="0" applyFont="1" applyBorder="1" applyAlignment="1">
      <alignment horizontal="right"/>
    </xf>
    <xf numFmtId="43" fontId="6" fillId="4" borderId="0" xfId="1" applyFont="1" applyFill="1" applyBorder="1"/>
    <xf numFmtId="164" fontId="6" fillId="4" borderId="0" xfId="6" applyFont="1" applyBorder="1"/>
    <xf numFmtId="0" fontId="10" fillId="0" borderId="6" xfId="0" applyFont="1" applyBorder="1" applyAlignment="1">
      <alignment horizontal="right"/>
    </xf>
    <xf numFmtId="164" fontId="6" fillId="0" borderId="12" xfId="6" applyFill="1" applyBorder="1"/>
    <xf numFmtId="0" fontId="11" fillId="5" borderId="4" xfId="11" applyFont="1"/>
    <xf numFmtId="0" fontId="11" fillId="5" borderId="4" xfId="11"/>
    <xf numFmtId="1" fontId="4" fillId="6" borderId="14" xfId="10" applyBorder="1">
      <alignment horizontal="center"/>
    </xf>
    <xf numFmtId="164" fontId="6" fillId="4" borderId="11" xfId="6" applyBorder="1"/>
    <xf numFmtId="0" fontId="10" fillId="0" borderId="9" xfId="0" applyFont="1" applyBorder="1" applyAlignment="1">
      <alignment horizontal="right"/>
    </xf>
    <xf numFmtId="165" fontId="6" fillId="0" borderId="1" xfId="1" applyNumberFormat="1" applyFont="1" applyFill="1" applyBorder="1"/>
    <xf numFmtId="44" fontId="0" fillId="8" borderId="0" xfId="0" applyNumberFormat="1" applyFill="1"/>
    <xf numFmtId="44" fontId="6" fillId="0" borderId="1" xfId="3" applyFont="1" applyFill="1" applyBorder="1"/>
    <xf numFmtId="44" fontId="4" fillId="6" borderId="3" xfId="3" applyFont="1" applyFill="1" applyBorder="1" applyAlignment="1">
      <alignment horizontal="left"/>
    </xf>
    <xf numFmtId="44" fontId="6" fillId="4" borderId="0" xfId="3" applyFont="1" applyFill="1" applyBorder="1"/>
    <xf numFmtId="44" fontId="6" fillId="4" borderId="6" xfId="3" applyFont="1" applyFill="1" applyBorder="1"/>
  </cellXfs>
  <cellStyles count="14">
    <cellStyle name="Comma" xfId="1" builtinId="3"/>
    <cellStyle name="Condensed" xfId="2"/>
    <cellStyle name="Currency" xfId="3" builtinId="4"/>
    <cellStyle name="CurrencyReference" xfId="4"/>
    <cellStyle name="CurrencyResult" xfId="5"/>
    <cellStyle name="CurrencyVariable" xfId="6"/>
    <cellStyle name="DescriptionCondensed" xfId="7"/>
    <cellStyle name="FieldName" xfId="8"/>
    <cellStyle name="LessThanZeroVariable" xfId="9"/>
    <cellStyle name="LineNumber" xfId="10"/>
    <cellStyle name="MainHeadingBlack" xfId="11"/>
    <cellStyle name="Normal" xfId="0" builtinId="0"/>
    <cellStyle name="SSN" xfId="12"/>
    <cellStyle name="SubHeadingBlack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C4" sqref="C4"/>
    </sheetView>
  </sheetViews>
  <sheetFormatPr defaultRowHeight="12.75"/>
  <cols>
    <col min="1" max="1" width="5.28515625" customWidth="1"/>
    <col min="2" max="2" width="54" bestFit="1" customWidth="1"/>
    <col min="3" max="3" width="11.28515625" customWidth="1"/>
    <col min="4" max="4" width="4.7109375" customWidth="1"/>
    <col min="5" max="5" width="17.85546875" customWidth="1"/>
    <col min="6" max="6" width="12.5703125" customWidth="1"/>
  </cols>
  <sheetData>
    <row r="1" spans="1:6" ht="21" thickBot="1">
      <c r="A1" s="34" t="s">
        <v>149</v>
      </c>
      <c r="B1" s="35"/>
      <c r="C1" s="35"/>
      <c r="D1" s="35"/>
      <c r="E1" s="35"/>
      <c r="F1" s="35"/>
    </row>
    <row r="2" spans="1:6" ht="15.75" thickTop="1">
      <c r="A2" s="1" t="s">
        <v>0</v>
      </c>
      <c r="B2" s="2"/>
      <c r="C2" s="2"/>
      <c r="D2" s="2"/>
      <c r="E2" s="2"/>
      <c r="F2" s="2"/>
    </row>
    <row r="3" spans="1:6" ht="13.5" thickBot="1">
      <c r="A3" s="3" t="s">
        <v>1</v>
      </c>
      <c r="B3" s="3" t="s">
        <v>2</v>
      </c>
      <c r="C3" s="3" t="s">
        <v>3</v>
      </c>
      <c r="D3" s="4"/>
      <c r="E3" s="4"/>
      <c r="F3" s="4"/>
    </row>
    <row r="4" spans="1:6" ht="13.5" thickTop="1">
      <c r="A4" s="8" t="s">
        <v>64</v>
      </c>
      <c r="B4" s="6" t="s">
        <v>61</v>
      </c>
      <c r="C4" s="13">
        <v>1</v>
      </c>
    </row>
    <row r="5" spans="1:6">
      <c r="A5" s="8" t="s">
        <v>65</v>
      </c>
      <c r="B5" s="6" t="s">
        <v>62</v>
      </c>
      <c r="C5" s="13">
        <v>1</v>
      </c>
    </row>
    <row r="6" spans="1:6">
      <c r="A6" s="8" t="s">
        <v>66</v>
      </c>
      <c r="B6" s="6" t="s">
        <v>63</v>
      </c>
      <c r="C6" s="39"/>
    </row>
    <row r="7" spans="1:6">
      <c r="A7" s="8"/>
      <c r="B7" s="6" t="s">
        <v>70</v>
      </c>
      <c r="C7" s="13">
        <v>1</v>
      </c>
    </row>
    <row r="8" spans="1:6">
      <c r="A8" s="14"/>
      <c r="B8" s="6" t="s">
        <v>71</v>
      </c>
      <c r="C8" s="15">
        <v>1</v>
      </c>
    </row>
    <row r="9" spans="1:6" ht="13.5" thickBot="1">
      <c r="A9" s="17" t="s">
        <v>67</v>
      </c>
      <c r="B9" s="21" t="s">
        <v>68</v>
      </c>
      <c r="F9" s="15">
        <f>SUM(C4:C8)</f>
        <v>4</v>
      </c>
    </row>
    <row r="10" spans="1:6" ht="13.5" thickTop="1">
      <c r="A10" s="18">
        <v>7</v>
      </c>
      <c r="B10" s="16" t="s">
        <v>4</v>
      </c>
      <c r="C10" s="19"/>
      <c r="D10" s="19"/>
      <c r="E10" s="19"/>
      <c r="F10" s="24">
        <f>SUM(Income!B4:B5,Income!B13)</f>
        <v>88740</v>
      </c>
    </row>
    <row r="11" spans="1:6">
      <c r="A11" s="8" t="s">
        <v>5</v>
      </c>
      <c r="B11" s="6" t="s">
        <v>6</v>
      </c>
      <c r="F11" s="7">
        <f>Income!B7</f>
        <v>115.23</v>
      </c>
    </row>
    <row r="12" spans="1:6">
      <c r="A12" s="8" t="s">
        <v>72</v>
      </c>
      <c r="B12" s="6" t="s">
        <v>73</v>
      </c>
      <c r="E12" s="7"/>
    </row>
    <row r="13" spans="1:6">
      <c r="A13" s="5">
        <v>9</v>
      </c>
      <c r="B13" s="6" t="s">
        <v>7</v>
      </c>
      <c r="F13" s="7">
        <f>Income!B9</f>
        <v>78.56</v>
      </c>
    </row>
    <row r="14" spans="1:6">
      <c r="A14" s="5">
        <v>10</v>
      </c>
      <c r="B14" s="6" t="s">
        <v>74</v>
      </c>
      <c r="F14" s="7"/>
    </row>
    <row r="15" spans="1:6">
      <c r="A15" s="5">
        <v>11</v>
      </c>
      <c r="B15" s="6" t="s">
        <v>75</v>
      </c>
      <c r="F15" s="7"/>
    </row>
    <row r="16" spans="1:6">
      <c r="A16" s="5">
        <v>12</v>
      </c>
      <c r="B16" s="6" t="s">
        <v>8</v>
      </c>
      <c r="F16" s="7"/>
    </row>
    <row r="17" spans="1:6">
      <c r="A17" s="5">
        <v>13</v>
      </c>
      <c r="B17" s="6" t="s">
        <v>9</v>
      </c>
      <c r="F17" s="7">
        <f>Income!D21</f>
        <v>3875</v>
      </c>
    </row>
    <row r="18" spans="1:6">
      <c r="A18" s="5">
        <v>14</v>
      </c>
      <c r="B18" s="6" t="s">
        <v>79</v>
      </c>
      <c r="F18" s="7"/>
    </row>
    <row r="19" spans="1:6">
      <c r="A19" s="8" t="s">
        <v>10</v>
      </c>
      <c r="B19" s="9" t="s">
        <v>11</v>
      </c>
      <c r="C19" s="7">
        <f>Income!B16</f>
        <v>31598</v>
      </c>
      <c r="D19" s="8" t="s">
        <v>12</v>
      </c>
      <c r="E19" s="9" t="s">
        <v>13</v>
      </c>
      <c r="F19" s="7">
        <v>0</v>
      </c>
    </row>
    <row r="20" spans="1:6">
      <c r="A20" s="8" t="s">
        <v>14</v>
      </c>
      <c r="B20" s="6" t="s">
        <v>15</v>
      </c>
      <c r="C20" s="7"/>
      <c r="D20" s="8" t="s">
        <v>16</v>
      </c>
      <c r="E20" s="6" t="s">
        <v>13</v>
      </c>
      <c r="F20" s="7"/>
    </row>
    <row r="21" spans="1:6">
      <c r="A21" s="8">
        <v>17</v>
      </c>
      <c r="B21" s="6" t="s">
        <v>80</v>
      </c>
      <c r="F21" s="7"/>
    </row>
    <row r="22" spans="1:6">
      <c r="A22" s="8">
        <v>18</v>
      </c>
      <c r="B22" s="6" t="s">
        <v>81</v>
      </c>
      <c r="F22" s="7"/>
    </row>
    <row r="23" spans="1:6">
      <c r="A23" s="8">
        <v>19</v>
      </c>
      <c r="B23" s="6" t="s">
        <v>82</v>
      </c>
      <c r="F23" s="7"/>
    </row>
    <row r="24" spans="1:6">
      <c r="A24" s="8" t="s">
        <v>83</v>
      </c>
      <c r="B24" s="6" t="s">
        <v>84</v>
      </c>
      <c r="C24" s="7"/>
      <c r="D24" s="8" t="s">
        <v>85</v>
      </c>
      <c r="E24" s="6" t="s">
        <v>13</v>
      </c>
      <c r="F24" s="7"/>
    </row>
    <row r="25" spans="1:6">
      <c r="A25" s="8">
        <v>21</v>
      </c>
      <c r="B25" s="9" t="s">
        <v>17</v>
      </c>
      <c r="F25" s="7"/>
    </row>
    <row r="26" spans="1:6" ht="13.5" thickBot="1">
      <c r="A26" s="14">
        <v>22</v>
      </c>
      <c r="B26" s="21" t="s">
        <v>86</v>
      </c>
      <c r="F26" s="22">
        <f>SUM(F10:F25)</f>
        <v>92808.79</v>
      </c>
    </row>
    <row r="27" spans="1:6" ht="13.5" thickTop="1">
      <c r="A27" s="18">
        <v>23</v>
      </c>
      <c r="B27" s="23" t="s">
        <v>87</v>
      </c>
      <c r="C27" s="19"/>
      <c r="D27" s="19"/>
      <c r="E27" s="24"/>
      <c r="F27" s="33"/>
    </row>
    <row r="28" spans="1:6">
      <c r="A28" s="5">
        <v>24</v>
      </c>
      <c r="B28" s="9" t="s">
        <v>18</v>
      </c>
      <c r="E28" s="7"/>
    </row>
    <row r="29" spans="1:6">
      <c r="A29" s="5">
        <v>25</v>
      </c>
      <c r="B29" s="25" t="s">
        <v>88</v>
      </c>
      <c r="E29" s="7"/>
    </row>
    <row r="30" spans="1:6">
      <c r="A30" s="5">
        <v>26</v>
      </c>
      <c r="B30" s="25" t="s">
        <v>89</v>
      </c>
      <c r="E30" s="7">
        <v>4450</v>
      </c>
    </row>
    <row r="31" spans="1:6">
      <c r="A31" s="5">
        <v>27</v>
      </c>
      <c r="B31" s="25" t="s">
        <v>90</v>
      </c>
      <c r="E31" s="7"/>
    </row>
    <row r="32" spans="1:6">
      <c r="A32" s="5">
        <v>28</v>
      </c>
      <c r="B32" s="25" t="s">
        <v>91</v>
      </c>
      <c r="E32" s="7"/>
    </row>
    <row r="33" spans="1:6">
      <c r="A33" s="5">
        <v>29</v>
      </c>
      <c r="B33" s="6" t="s">
        <v>19</v>
      </c>
      <c r="E33" s="7"/>
    </row>
    <row r="34" spans="1:6">
      <c r="A34" s="5">
        <v>30</v>
      </c>
      <c r="B34" s="6" t="s">
        <v>20</v>
      </c>
      <c r="E34" s="7"/>
    </row>
    <row r="35" spans="1:6">
      <c r="A35" s="5">
        <v>31</v>
      </c>
      <c r="B35" s="6" t="s">
        <v>21</v>
      </c>
      <c r="E35" s="7"/>
    </row>
    <row r="36" spans="1:6">
      <c r="A36" s="5">
        <v>32</v>
      </c>
      <c r="B36" s="6" t="s">
        <v>92</v>
      </c>
      <c r="E36" s="7"/>
    </row>
    <row r="37" spans="1:6">
      <c r="A37" s="5">
        <v>33</v>
      </c>
      <c r="B37" s="6" t="s">
        <v>93</v>
      </c>
      <c r="E37" s="7"/>
    </row>
    <row r="38" spans="1:6">
      <c r="A38" s="5">
        <v>34</v>
      </c>
      <c r="B38" s="6" t="s">
        <v>22</v>
      </c>
      <c r="F38" s="7">
        <f>SUM(E27:E37)</f>
        <v>4450</v>
      </c>
    </row>
    <row r="39" spans="1:6" ht="13.5" thickBot="1">
      <c r="A39" s="14">
        <v>35</v>
      </c>
      <c r="B39" s="21" t="s">
        <v>23</v>
      </c>
      <c r="F39" s="22">
        <f>F26-F38</f>
        <v>88358.79</v>
      </c>
    </row>
    <row r="40" spans="1:6" ht="13.5" thickTop="1">
      <c r="A40" s="18">
        <v>36</v>
      </c>
      <c r="B40" s="16" t="s">
        <v>24</v>
      </c>
      <c r="C40" s="19"/>
      <c r="D40" s="19"/>
      <c r="E40" s="19"/>
      <c r="F40" s="24">
        <f>F39</f>
        <v>88358.79</v>
      </c>
    </row>
    <row r="41" spans="1:6">
      <c r="A41" s="28" t="s">
        <v>95</v>
      </c>
      <c r="B41" s="25" t="s">
        <v>94</v>
      </c>
      <c r="C41" s="31"/>
      <c r="D41" s="20"/>
      <c r="E41" s="20"/>
    </row>
    <row r="42" spans="1:6">
      <c r="A42" s="26"/>
      <c r="B42" s="29" t="s">
        <v>98</v>
      </c>
      <c r="C42" s="27"/>
      <c r="D42" s="20"/>
      <c r="E42" s="20"/>
    </row>
    <row r="43" spans="1:6">
      <c r="A43" s="26"/>
      <c r="B43" s="29" t="s">
        <v>96</v>
      </c>
      <c r="C43" s="31"/>
      <c r="D43" s="20"/>
      <c r="E43" s="20"/>
    </row>
    <row r="44" spans="1:6">
      <c r="A44" s="26"/>
      <c r="B44" s="29" t="s">
        <v>97</v>
      </c>
      <c r="C44" s="27"/>
      <c r="D44" s="20"/>
      <c r="E44" s="20"/>
      <c r="F44" s="30">
        <f>COUNTA(C41:C44)</f>
        <v>0</v>
      </c>
    </row>
    <row r="45" spans="1:6">
      <c r="A45" s="28" t="s">
        <v>99</v>
      </c>
      <c r="B45" s="29" t="s">
        <v>100</v>
      </c>
      <c r="C45" s="27"/>
      <c r="D45" s="20"/>
      <c r="E45" s="20"/>
    </row>
    <row r="46" spans="1:6">
      <c r="A46" s="5">
        <v>38</v>
      </c>
      <c r="B46" s="6" t="s">
        <v>25</v>
      </c>
      <c r="F46" s="7">
        <f>IF(C45="x",0,IF(F44&gt;0,"See chart for deduction",MAX(7850,'Itemized Deductions'!E30)))</f>
        <v>7850</v>
      </c>
    </row>
    <row r="47" spans="1:6">
      <c r="A47" s="5">
        <v>39</v>
      </c>
      <c r="B47" s="6" t="s">
        <v>26</v>
      </c>
      <c r="F47" s="7">
        <f>F40-F46</f>
        <v>80508.789999999994</v>
      </c>
    </row>
    <row r="48" spans="1:6">
      <c r="A48" s="5">
        <v>40</v>
      </c>
      <c r="B48" s="6" t="s">
        <v>27</v>
      </c>
      <c r="F48" s="7">
        <f>IF(F39&lt;103000,3000*F9,"See worksheet")</f>
        <v>12000</v>
      </c>
    </row>
    <row r="49" spans="1:6">
      <c r="A49" s="5">
        <v>41</v>
      </c>
      <c r="B49" s="6" t="s">
        <v>28</v>
      </c>
      <c r="F49" s="7">
        <f>MAX(0,F47-F48)</f>
        <v>68508.789999999994</v>
      </c>
    </row>
    <row r="50" spans="1:6">
      <c r="A50" s="5">
        <v>42</v>
      </c>
      <c r="B50" s="21" t="s">
        <v>29</v>
      </c>
      <c r="F50" s="7"/>
    </row>
    <row r="51" spans="1:6">
      <c r="A51" s="5">
        <v>43</v>
      </c>
      <c r="B51" s="6" t="s">
        <v>101</v>
      </c>
      <c r="F51" s="7"/>
    </row>
    <row r="52" spans="1:6">
      <c r="A52" s="5">
        <v>44</v>
      </c>
      <c r="B52" s="32" t="s">
        <v>30</v>
      </c>
      <c r="F52" s="7">
        <f>F50+F51</f>
        <v>0</v>
      </c>
    </row>
    <row r="53" spans="1:6">
      <c r="A53" s="5">
        <v>45</v>
      </c>
      <c r="B53" s="9" t="s">
        <v>102</v>
      </c>
      <c r="E53" s="7"/>
    </row>
    <row r="54" spans="1:6">
      <c r="A54" s="5">
        <v>46</v>
      </c>
      <c r="B54" s="9" t="s">
        <v>31</v>
      </c>
      <c r="E54" s="7">
        <v>682</v>
      </c>
    </row>
    <row r="55" spans="1:6">
      <c r="A55" s="5">
        <v>47</v>
      </c>
      <c r="B55" s="9" t="s">
        <v>103</v>
      </c>
      <c r="E55" s="7"/>
    </row>
    <row r="56" spans="1:6">
      <c r="A56" s="5">
        <v>48</v>
      </c>
      <c r="B56" s="9" t="s">
        <v>104</v>
      </c>
      <c r="E56" s="7"/>
    </row>
    <row r="57" spans="1:6">
      <c r="A57" s="5">
        <v>49</v>
      </c>
      <c r="B57" s="9" t="s">
        <v>105</v>
      </c>
      <c r="E57" s="7"/>
    </row>
    <row r="58" spans="1:6">
      <c r="A58" s="5">
        <v>50</v>
      </c>
      <c r="B58" s="9" t="s">
        <v>32</v>
      </c>
      <c r="E58" s="7">
        <v>1200</v>
      </c>
    </row>
    <row r="59" spans="1:6">
      <c r="A59" s="5">
        <v>51</v>
      </c>
      <c r="B59" s="9" t="s">
        <v>106</v>
      </c>
      <c r="E59" s="7"/>
    </row>
    <row r="60" spans="1:6">
      <c r="A60" s="5">
        <v>52</v>
      </c>
      <c r="B60" s="9" t="s">
        <v>107</v>
      </c>
      <c r="E60" s="7"/>
    </row>
    <row r="61" spans="1:6">
      <c r="A61" s="5">
        <v>53</v>
      </c>
      <c r="B61" s="9" t="s">
        <v>108</v>
      </c>
      <c r="E61" s="7"/>
    </row>
    <row r="62" spans="1:6">
      <c r="A62" s="5">
        <v>54</v>
      </c>
      <c r="B62" s="9" t="s">
        <v>33</v>
      </c>
      <c r="F62" s="7">
        <f>SUM(E53:E61)</f>
        <v>1882</v>
      </c>
    </row>
    <row r="63" spans="1:6" ht="13.5" thickBot="1">
      <c r="A63" s="14">
        <v>55</v>
      </c>
      <c r="B63" s="6" t="s">
        <v>34</v>
      </c>
      <c r="F63" s="22">
        <f>F52-F62</f>
        <v>-1882</v>
      </c>
    </row>
    <row r="64" spans="1:6" ht="13.5" thickTop="1">
      <c r="A64" s="18">
        <v>56</v>
      </c>
      <c r="B64" s="16" t="s">
        <v>35</v>
      </c>
      <c r="C64" s="19"/>
      <c r="D64" s="19"/>
      <c r="E64" s="19"/>
      <c r="F64" s="24"/>
    </row>
    <row r="65" spans="1:6">
      <c r="A65" s="26">
        <v>57</v>
      </c>
      <c r="B65" s="25" t="s">
        <v>109</v>
      </c>
      <c r="C65" s="20"/>
      <c r="D65" s="20"/>
      <c r="E65" s="20"/>
      <c r="F65" s="27"/>
    </row>
    <row r="66" spans="1:6">
      <c r="A66" s="5">
        <v>58</v>
      </c>
      <c r="B66" s="9" t="s">
        <v>36</v>
      </c>
      <c r="F66" s="7"/>
    </row>
    <row r="67" spans="1:6">
      <c r="A67" s="5">
        <v>59</v>
      </c>
      <c r="B67" s="25" t="s">
        <v>110</v>
      </c>
      <c r="F67" s="7"/>
    </row>
    <row r="68" spans="1:6">
      <c r="A68" s="5">
        <v>60</v>
      </c>
      <c r="B68" s="25" t="s">
        <v>111</v>
      </c>
      <c r="F68" s="7"/>
    </row>
    <row r="69" spans="1:6" ht="13.5" thickBot="1">
      <c r="A69" s="14">
        <v>61</v>
      </c>
      <c r="B69" s="21" t="s">
        <v>112</v>
      </c>
      <c r="F69" s="22">
        <f>SUM(F63:F68)</f>
        <v>-1882</v>
      </c>
    </row>
    <row r="70" spans="1:6" ht="13.5" thickTop="1">
      <c r="A70" s="18">
        <v>62</v>
      </c>
      <c r="B70" s="16" t="s">
        <v>37</v>
      </c>
      <c r="C70" s="19"/>
      <c r="D70" s="19"/>
      <c r="E70" s="24">
        <f>SUM(Income!C4:C5,Income!C13)</f>
        <v>9761.4</v>
      </c>
      <c r="F70" s="19"/>
    </row>
    <row r="71" spans="1:6">
      <c r="A71" s="5">
        <v>63</v>
      </c>
      <c r="B71" s="6" t="s">
        <v>38</v>
      </c>
      <c r="E71" s="7"/>
    </row>
    <row r="72" spans="1:6">
      <c r="A72" s="8">
        <v>64</v>
      </c>
      <c r="B72" s="9" t="s">
        <v>39</v>
      </c>
      <c r="E72" s="7"/>
    </row>
    <row r="73" spans="1:6">
      <c r="A73" s="8">
        <v>65</v>
      </c>
      <c r="B73" s="9" t="s">
        <v>113</v>
      </c>
      <c r="E73" s="7"/>
    </row>
    <row r="74" spans="1:6">
      <c r="A74" s="8">
        <v>66</v>
      </c>
      <c r="B74" s="9" t="s">
        <v>40</v>
      </c>
      <c r="E74" s="7"/>
    </row>
    <row r="75" spans="1:6">
      <c r="A75" s="5">
        <v>67</v>
      </c>
      <c r="B75" s="6" t="s">
        <v>41</v>
      </c>
      <c r="E75" s="7"/>
    </row>
    <row r="76" spans="1:6">
      <c r="A76" s="5">
        <v>68</v>
      </c>
      <c r="B76" s="6" t="s">
        <v>42</v>
      </c>
      <c r="E76" s="7"/>
    </row>
    <row r="77" spans="1:6" ht="13.5" thickBot="1">
      <c r="A77" s="14">
        <v>69</v>
      </c>
      <c r="B77" s="21" t="s">
        <v>114</v>
      </c>
      <c r="F77" s="22">
        <f>SUM(E70:E72,E75:E76)</f>
        <v>9761.4</v>
      </c>
    </row>
    <row r="78" spans="1:6" ht="13.5" thickTop="1">
      <c r="A78" s="18">
        <v>70</v>
      </c>
      <c r="B78" s="16" t="s">
        <v>115</v>
      </c>
      <c r="C78" s="19"/>
      <c r="D78" s="19"/>
      <c r="E78" s="19"/>
      <c r="F78" s="24">
        <f>IF(F77&gt;F69,F77-F69,0)</f>
        <v>11643.4</v>
      </c>
    </row>
    <row r="79" spans="1:6">
      <c r="A79" s="8" t="s">
        <v>43</v>
      </c>
      <c r="B79" s="6" t="s">
        <v>44</v>
      </c>
      <c r="F79" s="7">
        <f>F78</f>
        <v>11643.4</v>
      </c>
    </row>
    <row r="80" spans="1:6">
      <c r="A80" s="5">
        <v>72</v>
      </c>
      <c r="B80" s="6" t="s">
        <v>116</v>
      </c>
      <c r="E80" s="7"/>
    </row>
    <row r="81" spans="1:6">
      <c r="A81" s="5">
        <v>73</v>
      </c>
      <c r="B81" s="6" t="s">
        <v>117</v>
      </c>
      <c r="F81" s="7">
        <f>IF(F78&gt;0,0,F69-F77)</f>
        <v>0</v>
      </c>
    </row>
    <row r="82" spans="1:6">
      <c r="A82" s="5">
        <v>74</v>
      </c>
      <c r="B82" s="6" t="s">
        <v>45</v>
      </c>
      <c r="E82" s="7"/>
    </row>
  </sheetData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B4" sqref="B4"/>
    </sheetView>
  </sheetViews>
  <sheetFormatPr defaultRowHeight="12.75"/>
  <cols>
    <col min="1" max="1" width="19.28515625" customWidth="1"/>
    <col min="2" max="2" width="11.28515625" bestFit="1" customWidth="1"/>
    <col min="3" max="5" width="10.28515625" bestFit="1" customWidth="1"/>
  </cols>
  <sheetData>
    <row r="1" spans="1:5" ht="21" thickBot="1">
      <c r="A1" s="34" t="str">
        <f>'1040'!A1</f>
        <v>For Tax Filing 4/15/08</v>
      </c>
      <c r="B1" s="35"/>
      <c r="C1" s="35"/>
      <c r="D1" s="35"/>
      <c r="E1" s="35"/>
    </row>
    <row r="2" spans="1:5" ht="15.75" thickTop="1">
      <c r="A2" s="1" t="s">
        <v>46</v>
      </c>
      <c r="B2" s="2"/>
      <c r="C2" s="2"/>
      <c r="D2" s="2"/>
      <c r="E2" s="2"/>
    </row>
    <row r="3" spans="1:5" ht="13.5" thickBot="1">
      <c r="A3" s="3" t="s">
        <v>47</v>
      </c>
      <c r="B3" s="3" t="s">
        <v>49</v>
      </c>
      <c r="C3" s="3" t="s">
        <v>50</v>
      </c>
      <c r="D3" s="3" t="s">
        <v>51</v>
      </c>
      <c r="E3" s="3" t="s">
        <v>52</v>
      </c>
    </row>
    <row r="4" spans="1:5" ht="13.5" thickTop="1">
      <c r="A4" s="10" t="s">
        <v>48</v>
      </c>
      <c r="B4" s="11">
        <v>38974</v>
      </c>
      <c r="C4" s="11">
        <v>4287.1400000000003</v>
      </c>
      <c r="D4" s="11">
        <v>2494.36</v>
      </c>
      <c r="E4" s="11">
        <v>2015.25</v>
      </c>
    </row>
    <row r="5" spans="1:5">
      <c r="A5" s="10" t="s">
        <v>53</v>
      </c>
      <c r="B5" s="11">
        <v>22185</v>
      </c>
      <c r="C5" s="11">
        <v>2440.35</v>
      </c>
      <c r="D5" s="11">
        <v>1179.3399999999999</v>
      </c>
      <c r="E5" s="11">
        <v>1032</v>
      </c>
    </row>
    <row r="6" spans="1:5">
      <c r="A6" s="12"/>
      <c r="B6" s="11"/>
      <c r="C6" s="11"/>
      <c r="D6" s="11"/>
      <c r="E6" s="11"/>
    </row>
    <row r="7" spans="1:5">
      <c r="A7" s="12" t="s">
        <v>54</v>
      </c>
      <c r="B7" s="11">
        <v>115.23</v>
      </c>
      <c r="C7" s="11"/>
      <c r="D7" s="11"/>
      <c r="E7" s="11"/>
    </row>
    <row r="8" spans="1:5">
      <c r="A8" s="12" t="s">
        <v>59</v>
      </c>
      <c r="B8" s="11">
        <v>1500</v>
      </c>
      <c r="C8" s="11"/>
      <c r="D8" s="11"/>
      <c r="E8" s="11"/>
    </row>
    <row r="9" spans="1:5">
      <c r="A9" s="12" t="s">
        <v>55</v>
      </c>
      <c r="B9" s="11">
        <v>78.56</v>
      </c>
      <c r="C9" s="11"/>
      <c r="D9" s="11"/>
      <c r="E9" s="11"/>
    </row>
    <row r="10" spans="1:5">
      <c r="C10" s="41"/>
      <c r="D10" s="41"/>
      <c r="E10" s="41"/>
    </row>
    <row r="12" spans="1:5" ht="13.5" thickBot="1">
      <c r="A12" s="3" t="s">
        <v>57</v>
      </c>
      <c r="B12" s="3" t="s">
        <v>49</v>
      </c>
      <c r="C12" s="3" t="s">
        <v>50</v>
      </c>
      <c r="D12" s="3" t="s">
        <v>51</v>
      </c>
      <c r="E12" s="3" t="s">
        <v>52</v>
      </c>
    </row>
    <row r="13" spans="1:5" ht="13.5" thickTop="1">
      <c r="A13" s="10" t="s">
        <v>58</v>
      </c>
      <c r="B13" s="11">
        <v>27581</v>
      </c>
      <c r="C13" s="11">
        <v>3033.91</v>
      </c>
      <c r="D13" s="11">
        <v>2137.3200000000002</v>
      </c>
      <c r="E13" s="11">
        <v>1785</v>
      </c>
    </row>
    <row r="14" spans="1:5">
      <c r="A14" s="10"/>
      <c r="B14" s="11"/>
      <c r="C14" s="11"/>
      <c r="D14" s="11"/>
      <c r="E14" s="11"/>
    </row>
    <row r="15" spans="1:5">
      <c r="A15" s="12"/>
      <c r="B15" s="11"/>
      <c r="C15" s="11"/>
      <c r="D15" s="11"/>
      <c r="E15" s="11"/>
    </row>
    <row r="16" spans="1:5">
      <c r="A16" s="12" t="s">
        <v>60</v>
      </c>
      <c r="B16" s="11">
        <v>31598</v>
      </c>
      <c r="C16" s="11"/>
      <c r="D16" s="11"/>
      <c r="E16" s="11"/>
    </row>
    <row r="17" spans="1:5">
      <c r="A17" s="12" t="s">
        <v>59</v>
      </c>
      <c r="B17" s="11">
        <v>1200</v>
      </c>
      <c r="C17" s="11"/>
      <c r="D17" s="11"/>
      <c r="E17" s="11"/>
    </row>
    <row r="18" spans="1:5">
      <c r="A18" s="12"/>
      <c r="B18" s="11"/>
      <c r="C18" s="11"/>
      <c r="D18" s="11"/>
      <c r="E18" s="11"/>
    </row>
    <row r="20" spans="1:5" ht="13.5" thickBot="1">
      <c r="A20" s="3" t="s">
        <v>56</v>
      </c>
      <c r="B20" s="3" t="s">
        <v>76</v>
      </c>
      <c r="C20" s="3" t="s">
        <v>77</v>
      </c>
      <c r="D20" s="3" t="s">
        <v>78</v>
      </c>
    </row>
    <row r="21" spans="1:5" ht="13.5" thickTop="1">
      <c r="A21" s="12" t="s">
        <v>148</v>
      </c>
      <c r="B21" s="11">
        <v>12875</v>
      </c>
      <c r="C21" s="11">
        <v>9000</v>
      </c>
      <c r="D21" s="11">
        <f>B21-C21</f>
        <v>3875</v>
      </c>
    </row>
    <row r="23" spans="1:5" ht="13.5" thickBot="1">
      <c r="A23" s="3" t="s">
        <v>146</v>
      </c>
      <c r="B23" s="3"/>
    </row>
    <row r="24" spans="1:5" ht="13.5" thickTop="1">
      <c r="A24" s="12" t="s">
        <v>147</v>
      </c>
      <c r="B24" s="11">
        <v>1250</v>
      </c>
    </row>
    <row r="25" spans="1:5">
      <c r="A25" s="12" t="s">
        <v>69</v>
      </c>
      <c r="B25" s="11">
        <v>3200</v>
      </c>
    </row>
    <row r="26" spans="1:5">
      <c r="B26" s="40">
        <f>SUM(B24:B25)</f>
        <v>4450</v>
      </c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" sqref="B1:B1048576"/>
    </sheetView>
  </sheetViews>
  <sheetFormatPr defaultRowHeight="12.75"/>
  <cols>
    <col min="1" max="1" width="5.42578125" customWidth="1"/>
    <col min="2" max="2" width="41.28515625" bestFit="1" customWidth="1"/>
    <col min="3" max="3" width="11.28515625" bestFit="1" customWidth="1"/>
    <col min="4" max="5" width="10.28515625" bestFit="1" customWidth="1"/>
  </cols>
  <sheetData>
    <row r="1" spans="1:5" ht="21" thickBot="1">
      <c r="A1" s="34" t="str">
        <f>'1040'!A1</f>
        <v>For Tax Filing 4/15/08</v>
      </c>
      <c r="B1" s="35"/>
      <c r="C1" s="35"/>
      <c r="D1" s="35"/>
      <c r="E1" s="35"/>
    </row>
    <row r="2" spans="1:5" ht="15.75" thickTop="1">
      <c r="A2" s="1" t="s">
        <v>118</v>
      </c>
      <c r="B2" s="2"/>
      <c r="C2" s="2"/>
      <c r="D2" s="2"/>
      <c r="E2" s="2"/>
    </row>
    <row r="3" spans="1:5" ht="13.5" thickBot="1">
      <c r="A3" s="3" t="s">
        <v>1</v>
      </c>
      <c r="B3" s="3" t="s">
        <v>2</v>
      </c>
      <c r="C3" s="3"/>
      <c r="D3" s="3"/>
      <c r="E3" s="3" t="s">
        <v>3</v>
      </c>
    </row>
    <row r="4" spans="1:5" ht="13.5" thickTop="1">
      <c r="A4" s="5">
        <v>1</v>
      </c>
      <c r="B4" s="6" t="s">
        <v>119</v>
      </c>
      <c r="D4" s="7">
        <v>2145.2399999999998</v>
      </c>
    </row>
    <row r="5" spans="1:5">
      <c r="A5" s="5">
        <v>2</v>
      </c>
      <c r="B5" s="6" t="s">
        <v>120</v>
      </c>
      <c r="C5" s="7">
        <f>'1040'!F38</f>
        <v>4450</v>
      </c>
    </row>
    <row r="6" spans="1:5">
      <c r="A6" s="5">
        <v>3</v>
      </c>
      <c r="B6" s="6" t="s">
        <v>121</v>
      </c>
      <c r="D6" s="7">
        <f>C5*0.075</f>
        <v>333.75</v>
      </c>
    </row>
    <row r="7" spans="1:5" ht="13.5" thickBot="1">
      <c r="A7" s="14">
        <v>4</v>
      </c>
      <c r="B7" s="6" t="s">
        <v>122</v>
      </c>
      <c r="E7" s="22">
        <f>IF(D6&lt;D4,D4-D6,0)</f>
        <v>1811.4899999999998</v>
      </c>
    </row>
    <row r="8" spans="1:5" ht="13.5" thickTop="1">
      <c r="A8" s="18">
        <v>5</v>
      </c>
      <c r="B8" s="16" t="s">
        <v>123</v>
      </c>
      <c r="C8" s="19"/>
      <c r="D8" s="24">
        <v>0</v>
      </c>
      <c r="E8" s="19"/>
    </row>
    <row r="9" spans="1:5">
      <c r="A9" s="5">
        <v>6</v>
      </c>
      <c r="B9" s="6" t="s">
        <v>131</v>
      </c>
      <c r="D9" s="7"/>
    </row>
    <row r="10" spans="1:5">
      <c r="A10" s="5">
        <v>7</v>
      </c>
      <c r="B10" s="6" t="s">
        <v>132</v>
      </c>
      <c r="D10" s="7"/>
    </row>
    <row r="11" spans="1:5">
      <c r="A11" s="5">
        <v>8</v>
      </c>
      <c r="B11" s="6" t="s">
        <v>133</v>
      </c>
      <c r="D11" s="7"/>
    </row>
    <row r="12" spans="1:5" ht="13.5" thickBot="1">
      <c r="A12" s="14">
        <v>9</v>
      </c>
      <c r="B12" s="6" t="s">
        <v>124</v>
      </c>
      <c r="E12" s="22">
        <f>SUM(D8:D11)</f>
        <v>0</v>
      </c>
    </row>
    <row r="13" spans="1:5" ht="13.5" thickTop="1">
      <c r="A13" s="18">
        <v>10</v>
      </c>
      <c r="B13" s="16" t="s">
        <v>125</v>
      </c>
      <c r="C13" s="19"/>
      <c r="D13" s="24">
        <v>5467.21</v>
      </c>
      <c r="E13" s="19"/>
    </row>
    <row r="14" spans="1:5">
      <c r="A14" s="5">
        <v>11</v>
      </c>
      <c r="B14" s="6" t="s">
        <v>126</v>
      </c>
      <c r="D14" s="7"/>
    </row>
    <row r="15" spans="1:5">
      <c r="A15" s="5">
        <v>12</v>
      </c>
      <c r="B15" s="6" t="s">
        <v>127</v>
      </c>
      <c r="D15" s="7"/>
    </row>
    <row r="16" spans="1:5" ht="13.5" thickBot="1">
      <c r="A16" s="14">
        <v>14</v>
      </c>
      <c r="B16" s="6" t="s">
        <v>128</v>
      </c>
      <c r="E16" s="22">
        <f>SUM(D13:D15)</f>
        <v>5467.21</v>
      </c>
    </row>
    <row r="17" spans="1:5" ht="13.5" thickTop="1">
      <c r="A17" s="18">
        <v>15</v>
      </c>
      <c r="B17" s="16" t="s">
        <v>129</v>
      </c>
      <c r="C17" s="19"/>
      <c r="D17" s="24">
        <v>0</v>
      </c>
      <c r="E17" s="19"/>
    </row>
    <row r="18" spans="1:5">
      <c r="A18" s="26">
        <v>16</v>
      </c>
      <c r="B18" s="25" t="s">
        <v>134</v>
      </c>
      <c r="C18" s="20"/>
      <c r="D18" s="27"/>
      <c r="E18" s="20"/>
    </row>
    <row r="19" spans="1:5">
      <c r="A19" s="26">
        <v>17</v>
      </c>
      <c r="B19" s="25" t="s">
        <v>135</v>
      </c>
      <c r="C19" s="20"/>
      <c r="D19" s="27"/>
      <c r="E19" s="20"/>
    </row>
    <row r="20" spans="1:5" ht="13.5" thickBot="1">
      <c r="A20" s="14">
        <v>18</v>
      </c>
      <c r="B20" s="6" t="s">
        <v>130</v>
      </c>
      <c r="E20" s="22">
        <f>SUM(D17:D19)</f>
        <v>0</v>
      </c>
    </row>
    <row r="21" spans="1:5" ht="14.25" thickTop="1" thickBot="1">
      <c r="A21" s="36">
        <v>19</v>
      </c>
      <c r="B21" s="16" t="s">
        <v>136</v>
      </c>
      <c r="C21" s="19"/>
      <c r="D21" s="19"/>
      <c r="E21" s="37"/>
    </row>
    <row r="22" spans="1:5" ht="13.5" thickTop="1">
      <c r="A22" s="18">
        <v>20</v>
      </c>
      <c r="B22" s="16" t="s">
        <v>137</v>
      </c>
      <c r="C22" s="19"/>
      <c r="D22" s="24"/>
      <c r="E22" s="33"/>
    </row>
    <row r="23" spans="1:5">
      <c r="A23" s="5">
        <v>21</v>
      </c>
      <c r="B23" s="6" t="s">
        <v>138</v>
      </c>
      <c r="D23" s="7"/>
    </row>
    <row r="24" spans="1:5">
      <c r="A24" s="5">
        <v>22</v>
      </c>
      <c r="B24" s="6" t="s">
        <v>139</v>
      </c>
      <c r="D24" s="7"/>
    </row>
    <row r="25" spans="1:5">
      <c r="A25" s="5">
        <v>23</v>
      </c>
      <c r="B25" s="6" t="s">
        <v>140</v>
      </c>
      <c r="D25" s="7">
        <f>SUM(D22:D24)</f>
        <v>0</v>
      </c>
    </row>
    <row r="26" spans="1:5">
      <c r="A26" s="5">
        <v>24</v>
      </c>
      <c r="B26" s="6" t="s">
        <v>141</v>
      </c>
      <c r="C26" s="7">
        <f>'1040'!F40</f>
        <v>88358.79</v>
      </c>
    </row>
    <row r="27" spans="1:5">
      <c r="A27" s="5">
        <v>25</v>
      </c>
      <c r="B27" s="6" t="s">
        <v>142</v>
      </c>
      <c r="D27" s="7">
        <f>C26*0.02</f>
        <v>1767.1758</v>
      </c>
    </row>
    <row r="28" spans="1:5" ht="13.5" thickBot="1">
      <c r="A28" s="14">
        <v>26</v>
      </c>
      <c r="B28" s="6" t="s">
        <v>143</v>
      </c>
      <c r="E28" s="22">
        <f>IF(D27&gt;D25,0,D25-D27)</f>
        <v>0</v>
      </c>
    </row>
    <row r="29" spans="1:5" ht="14.25" thickTop="1" thickBot="1">
      <c r="A29" s="36">
        <v>27</v>
      </c>
      <c r="B29" s="16" t="s">
        <v>144</v>
      </c>
      <c r="C29" s="19"/>
      <c r="D29" s="19"/>
      <c r="E29" s="37"/>
    </row>
    <row r="30" spans="1:5" ht="13.5" thickTop="1">
      <c r="A30" s="18">
        <v>28</v>
      </c>
      <c r="B30" s="38" t="s">
        <v>145</v>
      </c>
      <c r="C30" s="19"/>
      <c r="D30" s="19"/>
      <c r="E30" s="24">
        <f>IF('1040'!F40&gt;137300,"See worksheet",SUM('Itemized Deductions'!E4:E29))</f>
        <v>7278.7</v>
      </c>
    </row>
  </sheetData>
  <phoneticPr fontId="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04"/>
  <sheetViews>
    <sheetView workbookViewId="0">
      <selection activeCell="A4" sqref="A4"/>
    </sheetView>
  </sheetViews>
  <sheetFormatPr defaultRowHeight="12.75"/>
  <cols>
    <col min="1" max="1" width="16" customWidth="1"/>
    <col min="2" max="2" width="15.140625" customWidth="1"/>
    <col min="3" max="3" width="17" bestFit="1" customWidth="1"/>
  </cols>
  <sheetData>
    <row r="1" spans="1:3" ht="21" thickBot="1">
      <c r="A1" s="34" t="s">
        <v>150</v>
      </c>
      <c r="B1" s="35"/>
      <c r="C1" s="35"/>
    </row>
    <row r="2" spans="1:3" ht="15.75" thickTop="1">
      <c r="A2" s="1" t="s">
        <v>151</v>
      </c>
      <c r="B2" s="2"/>
      <c r="C2" s="2"/>
    </row>
    <row r="3" spans="1:3" ht="13.5" thickBot="1">
      <c r="A3" s="3" t="s">
        <v>152</v>
      </c>
      <c r="B3" s="3" t="s">
        <v>153</v>
      </c>
      <c r="C3" s="3" t="s">
        <v>154</v>
      </c>
    </row>
    <row r="4" spans="1:3" ht="13.5" thickTop="1">
      <c r="A4" s="42">
        <v>60000</v>
      </c>
      <c r="B4" s="11">
        <v>10003</v>
      </c>
      <c r="C4" s="11">
        <v>13213</v>
      </c>
    </row>
    <row r="5" spans="1:3">
      <c r="A5" s="42">
        <v>60050</v>
      </c>
      <c r="B5" s="11">
        <v>10016</v>
      </c>
      <c r="C5" s="11">
        <v>13228</v>
      </c>
    </row>
    <row r="6" spans="1:3">
      <c r="A6" s="42">
        <v>60100</v>
      </c>
      <c r="B6" s="11">
        <v>10030</v>
      </c>
      <c r="C6" s="11">
        <v>13243</v>
      </c>
    </row>
    <row r="7" spans="1:3">
      <c r="A7" s="42">
        <v>60150</v>
      </c>
      <c r="B7" s="11">
        <v>10043</v>
      </c>
      <c r="C7" s="43">
        <v>13258</v>
      </c>
    </row>
    <row r="8" spans="1:3">
      <c r="A8" s="42">
        <v>60200</v>
      </c>
      <c r="B8" s="11">
        <v>10057</v>
      </c>
      <c r="C8" s="11">
        <v>13273</v>
      </c>
    </row>
    <row r="9" spans="1:3">
      <c r="A9" s="42">
        <v>60250</v>
      </c>
      <c r="B9" s="11">
        <v>10070</v>
      </c>
      <c r="C9" s="11">
        <v>13288</v>
      </c>
    </row>
    <row r="10" spans="1:3">
      <c r="A10" s="42">
        <v>60300</v>
      </c>
      <c r="B10" s="11">
        <v>10084</v>
      </c>
      <c r="C10" s="11">
        <v>13303</v>
      </c>
    </row>
    <row r="11" spans="1:3">
      <c r="A11" s="42">
        <v>60350</v>
      </c>
      <c r="B11" s="11">
        <v>10097</v>
      </c>
      <c r="C11" s="43">
        <v>13318</v>
      </c>
    </row>
    <row r="12" spans="1:3">
      <c r="A12" s="42">
        <v>60400</v>
      </c>
      <c r="B12" s="11">
        <v>10111</v>
      </c>
      <c r="C12" s="11">
        <v>13333</v>
      </c>
    </row>
    <row r="13" spans="1:3">
      <c r="A13" s="42">
        <v>60450</v>
      </c>
      <c r="B13" s="11">
        <v>10124</v>
      </c>
      <c r="C13" s="11">
        <v>13348</v>
      </c>
    </row>
    <row r="14" spans="1:3">
      <c r="A14" s="42">
        <v>60500</v>
      </c>
      <c r="B14" s="11">
        <v>10138</v>
      </c>
      <c r="C14" s="11">
        <v>13363</v>
      </c>
    </row>
    <row r="15" spans="1:3">
      <c r="A15" s="42">
        <v>60550</v>
      </c>
      <c r="B15" s="11">
        <v>10151</v>
      </c>
      <c r="C15" s="43">
        <v>13378</v>
      </c>
    </row>
    <row r="16" spans="1:3">
      <c r="A16" s="42">
        <v>60600</v>
      </c>
      <c r="B16" s="11">
        <v>10185</v>
      </c>
      <c r="C16" s="11">
        <v>13393</v>
      </c>
    </row>
    <row r="17" spans="1:3">
      <c r="A17" s="42">
        <v>60650</v>
      </c>
      <c r="B17" s="11">
        <v>10178</v>
      </c>
      <c r="C17" s="11">
        <v>13408</v>
      </c>
    </row>
    <row r="18" spans="1:3">
      <c r="A18" s="42">
        <v>60700</v>
      </c>
      <c r="B18" s="11">
        <v>10192</v>
      </c>
      <c r="C18" s="11">
        <v>13423</v>
      </c>
    </row>
    <row r="19" spans="1:3">
      <c r="A19" s="42">
        <v>60750</v>
      </c>
      <c r="B19" s="11">
        <v>10205</v>
      </c>
      <c r="C19" s="43">
        <v>13438</v>
      </c>
    </row>
    <row r="20" spans="1:3">
      <c r="A20" s="42">
        <v>60800</v>
      </c>
      <c r="B20" s="11">
        <v>10219</v>
      </c>
      <c r="C20" s="11">
        <v>13453</v>
      </c>
    </row>
    <row r="21" spans="1:3">
      <c r="A21" s="42">
        <v>60850</v>
      </c>
      <c r="B21" s="44">
        <v>10232</v>
      </c>
      <c r="C21" s="11">
        <v>13468</v>
      </c>
    </row>
    <row r="22" spans="1:3">
      <c r="A22" s="42">
        <v>60900</v>
      </c>
      <c r="B22" s="44">
        <v>10246</v>
      </c>
      <c r="C22" s="11">
        <v>13483</v>
      </c>
    </row>
    <row r="23" spans="1:3">
      <c r="A23" s="42">
        <v>60950</v>
      </c>
      <c r="B23" s="44">
        <v>10259</v>
      </c>
      <c r="C23" s="43">
        <v>13498</v>
      </c>
    </row>
    <row r="24" spans="1:3">
      <c r="A24" s="42">
        <v>61000</v>
      </c>
      <c r="B24" s="44">
        <v>10273</v>
      </c>
      <c r="C24" s="11">
        <v>13513</v>
      </c>
    </row>
    <row r="25" spans="1:3">
      <c r="A25" s="42">
        <v>61050</v>
      </c>
      <c r="B25" s="44">
        <v>10286</v>
      </c>
      <c r="C25" s="11">
        <v>13528</v>
      </c>
    </row>
    <row r="26" spans="1:3">
      <c r="A26" s="42">
        <v>61100</v>
      </c>
      <c r="B26" s="44">
        <v>10300</v>
      </c>
      <c r="C26" s="11">
        <v>13543</v>
      </c>
    </row>
    <row r="27" spans="1:3">
      <c r="A27" s="42">
        <v>61150</v>
      </c>
      <c r="B27" s="44">
        <v>10313</v>
      </c>
      <c r="C27" s="43">
        <v>13558</v>
      </c>
    </row>
    <row r="28" spans="1:3">
      <c r="A28" s="42">
        <v>61200</v>
      </c>
      <c r="B28" s="44">
        <v>10327</v>
      </c>
      <c r="C28" s="11">
        <v>13573</v>
      </c>
    </row>
    <row r="29" spans="1:3">
      <c r="A29" s="42">
        <v>61250</v>
      </c>
      <c r="B29" s="44">
        <v>10340</v>
      </c>
      <c r="C29" s="11">
        <v>13588</v>
      </c>
    </row>
    <row r="30" spans="1:3">
      <c r="A30" s="42">
        <v>61300</v>
      </c>
      <c r="B30" s="44">
        <v>10354</v>
      </c>
      <c r="C30" s="11">
        <v>13603</v>
      </c>
    </row>
    <row r="31" spans="1:3">
      <c r="A31" s="42">
        <v>61350</v>
      </c>
      <c r="B31" s="44">
        <v>10367</v>
      </c>
      <c r="C31" s="43">
        <v>13618</v>
      </c>
    </row>
    <row r="32" spans="1:3">
      <c r="A32" s="42">
        <v>61400</v>
      </c>
      <c r="B32" s="44">
        <v>10381</v>
      </c>
      <c r="C32" s="11">
        <v>13633</v>
      </c>
    </row>
    <row r="33" spans="1:3">
      <c r="A33" s="42">
        <v>61450</v>
      </c>
      <c r="B33" s="44">
        <v>10394</v>
      </c>
      <c r="C33" s="11">
        <v>13648</v>
      </c>
    </row>
    <row r="34" spans="1:3">
      <c r="A34" s="42">
        <v>61500</v>
      </c>
      <c r="B34" s="44">
        <v>10408</v>
      </c>
      <c r="C34" s="11">
        <v>13663</v>
      </c>
    </row>
    <row r="35" spans="1:3">
      <c r="A35" s="42">
        <v>61550</v>
      </c>
      <c r="B35" s="44">
        <v>10421</v>
      </c>
      <c r="C35" s="43">
        <v>13678</v>
      </c>
    </row>
    <row r="36" spans="1:3">
      <c r="A36" s="42">
        <v>61600</v>
      </c>
      <c r="B36" s="44">
        <v>10435</v>
      </c>
      <c r="C36" s="11">
        <v>13693</v>
      </c>
    </row>
    <row r="37" spans="1:3">
      <c r="A37" s="42">
        <v>61650</v>
      </c>
      <c r="B37" s="44">
        <v>10448</v>
      </c>
      <c r="C37" s="11">
        <v>13708</v>
      </c>
    </row>
    <row r="38" spans="1:3">
      <c r="A38" s="42">
        <v>61700</v>
      </c>
      <c r="B38" s="44">
        <v>10462</v>
      </c>
      <c r="C38" s="11">
        <v>13723</v>
      </c>
    </row>
    <row r="39" spans="1:3">
      <c r="A39" s="42">
        <v>61750</v>
      </c>
      <c r="B39" s="44">
        <v>10475</v>
      </c>
      <c r="C39" s="43">
        <v>13738</v>
      </c>
    </row>
    <row r="40" spans="1:3">
      <c r="A40" s="42">
        <v>61800</v>
      </c>
      <c r="B40" s="44">
        <v>10489</v>
      </c>
      <c r="C40" s="11">
        <v>13753</v>
      </c>
    </row>
    <row r="41" spans="1:3">
      <c r="A41" s="42">
        <v>61850</v>
      </c>
      <c r="B41" s="44">
        <v>10502</v>
      </c>
      <c r="C41" s="11">
        <v>13768</v>
      </c>
    </row>
    <row r="42" spans="1:3">
      <c r="A42" s="42">
        <v>61900</v>
      </c>
      <c r="B42" s="44">
        <v>10516</v>
      </c>
      <c r="C42" s="11">
        <v>13783</v>
      </c>
    </row>
    <row r="43" spans="1:3">
      <c r="A43" s="42">
        <v>61950</v>
      </c>
      <c r="B43" s="44">
        <v>10529</v>
      </c>
      <c r="C43" s="43">
        <v>13798</v>
      </c>
    </row>
    <row r="44" spans="1:3">
      <c r="A44" s="42">
        <v>62000</v>
      </c>
      <c r="B44" s="44">
        <v>10543</v>
      </c>
      <c r="C44" s="11">
        <v>13813</v>
      </c>
    </row>
    <row r="45" spans="1:3">
      <c r="A45" s="42">
        <v>62050</v>
      </c>
      <c r="B45" s="44">
        <v>10556</v>
      </c>
      <c r="C45" s="11">
        <v>13828</v>
      </c>
    </row>
    <row r="46" spans="1:3">
      <c r="A46" s="42">
        <v>62100</v>
      </c>
      <c r="B46" s="44">
        <v>10570</v>
      </c>
      <c r="C46" s="11">
        <v>13843</v>
      </c>
    </row>
    <row r="47" spans="1:3">
      <c r="A47" s="42">
        <v>62150</v>
      </c>
      <c r="B47" s="44">
        <v>10583</v>
      </c>
      <c r="C47" s="43">
        <v>13858</v>
      </c>
    </row>
    <row r="48" spans="1:3">
      <c r="A48" s="42">
        <v>62200</v>
      </c>
      <c r="B48" s="44">
        <v>10597</v>
      </c>
      <c r="C48" s="11">
        <v>13873</v>
      </c>
    </row>
    <row r="49" spans="1:3">
      <c r="A49" s="42">
        <v>62250</v>
      </c>
      <c r="B49" s="44">
        <v>10610</v>
      </c>
      <c r="C49" s="11">
        <v>13888</v>
      </c>
    </row>
    <row r="50" spans="1:3">
      <c r="A50" s="42">
        <v>62300</v>
      </c>
      <c r="B50" s="44">
        <v>10624</v>
      </c>
      <c r="C50" s="11">
        <v>13903</v>
      </c>
    </row>
    <row r="51" spans="1:3">
      <c r="A51" s="42">
        <v>62350</v>
      </c>
      <c r="B51" s="44">
        <v>10637</v>
      </c>
      <c r="C51" s="43">
        <v>13918</v>
      </c>
    </row>
    <row r="52" spans="1:3">
      <c r="A52" s="42">
        <v>62400</v>
      </c>
      <c r="B52" s="44">
        <v>10651</v>
      </c>
      <c r="C52" s="11">
        <v>13933</v>
      </c>
    </row>
    <row r="53" spans="1:3">
      <c r="A53" s="42">
        <v>62450</v>
      </c>
      <c r="B53" s="44">
        <v>10664</v>
      </c>
      <c r="C53" s="11">
        <v>13948</v>
      </c>
    </row>
    <row r="54" spans="1:3">
      <c r="A54" s="42">
        <v>62500</v>
      </c>
      <c r="B54" s="44">
        <v>10678</v>
      </c>
      <c r="C54" s="11">
        <v>13963</v>
      </c>
    </row>
    <row r="55" spans="1:3">
      <c r="A55" s="42">
        <v>62550</v>
      </c>
      <c r="B55" s="44">
        <v>10691</v>
      </c>
      <c r="C55" s="43">
        <v>13978</v>
      </c>
    </row>
    <row r="56" spans="1:3">
      <c r="A56" s="42">
        <v>62600</v>
      </c>
      <c r="B56" s="44">
        <v>10705</v>
      </c>
      <c r="C56" s="11">
        <v>13993</v>
      </c>
    </row>
    <row r="57" spans="1:3">
      <c r="A57" s="42">
        <v>62650</v>
      </c>
      <c r="B57" s="44">
        <v>10718</v>
      </c>
      <c r="C57" s="11">
        <v>14008</v>
      </c>
    </row>
    <row r="58" spans="1:3">
      <c r="A58" s="42">
        <v>62700</v>
      </c>
      <c r="B58" s="44">
        <v>10732</v>
      </c>
      <c r="C58" s="11">
        <v>14023</v>
      </c>
    </row>
    <row r="59" spans="1:3">
      <c r="A59" s="42">
        <v>62750</v>
      </c>
      <c r="B59" s="44">
        <v>10745</v>
      </c>
      <c r="C59" s="43">
        <v>14038</v>
      </c>
    </row>
    <row r="60" spans="1:3">
      <c r="A60" s="42">
        <v>62800</v>
      </c>
      <c r="B60" s="44">
        <v>10759</v>
      </c>
      <c r="C60" s="11">
        <v>14053</v>
      </c>
    </row>
    <row r="61" spans="1:3">
      <c r="A61" s="42">
        <v>62850</v>
      </c>
      <c r="B61" s="44">
        <v>10772</v>
      </c>
      <c r="C61" s="11">
        <v>14068</v>
      </c>
    </row>
    <row r="62" spans="1:3">
      <c r="A62" s="42">
        <v>62900</v>
      </c>
      <c r="B62" s="44">
        <v>10786</v>
      </c>
      <c r="C62" s="11">
        <v>14083</v>
      </c>
    </row>
    <row r="63" spans="1:3">
      <c r="A63" s="42">
        <v>62950</v>
      </c>
      <c r="B63" s="44">
        <v>10799</v>
      </c>
      <c r="C63" s="43">
        <v>14098</v>
      </c>
    </row>
    <row r="64" spans="1:3">
      <c r="A64" s="42">
        <v>63000</v>
      </c>
      <c r="B64" s="44">
        <v>10813</v>
      </c>
      <c r="C64" s="11">
        <v>14113</v>
      </c>
    </row>
    <row r="65" spans="1:3">
      <c r="A65" s="42">
        <v>63050</v>
      </c>
      <c r="B65" s="44">
        <v>10826</v>
      </c>
      <c r="C65" s="11">
        <v>14128</v>
      </c>
    </row>
    <row r="66" spans="1:3">
      <c r="A66" s="42">
        <v>63100</v>
      </c>
      <c r="B66" s="44">
        <v>10840</v>
      </c>
      <c r="C66" s="11">
        <v>14143</v>
      </c>
    </row>
    <row r="67" spans="1:3">
      <c r="A67" s="42">
        <v>63150</v>
      </c>
      <c r="B67" s="44">
        <v>10853</v>
      </c>
      <c r="C67" s="43">
        <v>14158</v>
      </c>
    </row>
    <row r="68" spans="1:3">
      <c r="A68" s="42">
        <v>63200</v>
      </c>
      <c r="B68" s="44">
        <v>10867</v>
      </c>
      <c r="C68" s="11">
        <v>14173</v>
      </c>
    </row>
    <row r="69" spans="1:3">
      <c r="A69" s="42">
        <v>63250</v>
      </c>
      <c r="B69" s="44">
        <v>10880</v>
      </c>
      <c r="C69" s="11">
        <v>14188</v>
      </c>
    </row>
    <row r="70" spans="1:3">
      <c r="A70" s="42">
        <v>63300</v>
      </c>
      <c r="B70" s="44">
        <v>10894</v>
      </c>
      <c r="C70" s="11">
        <v>14203</v>
      </c>
    </row>
    <row r="71" spans="1:3">
      <c r="A71" s="42">
        <v>63350</v>
      </c>
      <c r="B71" s="44">
        <v>10907</v>
      </c>
      <c r="C71" s="43">
        <v>14218</v>
      </c>
    </row>
    <row r="72" spans="1:3">
      <c r="A72" s="42">
        <v>63400</v>
      </c>
      <c r="B72" s="44">
        <v>10921</v>
      </c>
      <c r="C72" s="11">
        <v>14233</v>
      </c>
    </row>
    <row r="73" spans="1:3">
      <c r="A73" s="42">
        <v>63450</v>
      </c>
      <c r="B73" s="44">
        <v>10934</v>
      </c>
      <c r="C73" s="11">
        <v>14248</v>
      </c>
    </row>
    <row r="74" spans="1:3">
      <c r="A74" s="42">
        <v>63500</v>
      </c>
      <c r="B74" s="44">
        <v>10948</v>
      </c>
      <c r="C74" s="11">
        <v>14263</v>
      </c>
    </row>
    <row r="75" spans="1:3">
      <c r="A75" s="42">
        <v>63550</v>
      </c>
      <c r="B75" s="44">
        <v>10961</v>
      </c>
      <c r="C75" s="43">
        <v>14278</v>
      </c>
    </row>
    <row r="76" spans="1:3">
      <c r="A76" s="42">
        <v>63600</v>
      </c>
      <c r="B76" s="44">
        <v>10975</v>
      </c>
      <c r="C76" s="11">
        <v>14293</v>
      </c>
    </row>
    <row r="77" spans="1:3">
      <c r="A77" s="42">
        <v>63650</v>
      </c>
      <c r="B77" s="44">
        <v>10988</v>
      </c>
      <c r="C77" s="11">
        <v>14308</v>
      </c>
    </row>
    <row r="78" spans="1:3">
      <c r="A78" s="42">
        <v>63700</v>
      </c>
      <c r="B78" s="44">
        <v>11002</v>
      </c>
      <c r="C78" s="11">
        <v>14323</v>
      </c>
    </row>
    <row r="79" spans="1:3">
      <c r="A79" s="42">
        <v>63750</v>
      </c>
      <c r="B79" s="44">
        <v>11015</v>
      </c>
      <c r="C79" s="43">
        <v>14338</v>
      </c>
    </row>
    <row r="80" spans="1:3">
      <c r="A80" s="42">
        <v>63800</v>
      </c>
      <c r="B80" s="44">
        <v>11029</v>
      </c>
      <c r="C80" s="11">
        <v>14353</v>
      </c>
    </row>
    <row r="81" spans="1:3">
      <c r="A81" s="42">
        <v>63850</v>
      </c>
      <c r="B81" s="44">
        <v>11042</v>
      </c>
      <c r="C81" s="11">
        <v>14368</v>
      </c>
    </row>
    <row r="82" spans="1:3">
      <c r="A82" s="42">
        <v>63900</v>
      </c>
      <c r="B82" s="44">
        <v>11056</v>
      </c>
      <c r="C82" s="11">
        <v>14383</v>
      </c>
    </row>
    <row r="83" spans="1:3">
      <c r="A83" s="42">
        <v>63950</v>
      </c>
      <c r="B83" s="44">
        <v>11069</v>
      </c>
      <c r="C83" s="43">
        <v>14398</v>
      </c>
    </row>
    <row r="84" spans="1:3">
      <c r="A84" s="42">
        <v>64000</v>
      </c>
      <c r="B84" s="44">
        <v>11083</v>
      </c>
      <c r="C84" s="11">
        <v>14413</v>
      </c>
    </row>
    <row r="85" spans="1:3">
      <c r="A85" s="42">
        <v>64050</v>
      </c>
      <c r="B85" s="44">
        <v>11096</v>
      </c>
      <c r="C85" s="11">
        <v>14428</v>
      </c>
    </row>
    <row r="86" spans="1:3">
      <c r="A86" s="42">
        <v>64100</v>
      </c>
      <c r="B86" s="44">
        <v>11110</v>
      </c>
      <c r="C86" s="11">
        <v>14443</v>
      </c>
    </row>
    <row r="87" spans="1:3">
      <c r="A87" s="42">
        <v>64150</v>
      </c>
      <c r="B87" s="44">
        <v>11123</v>
      </c>
      <c r="C87" s="43">
        <v>14458</v>
      </c>
    </row>
    <row r="88" spans="1:3">
      <c r="A88" s="42">
        <v>64200</v>
      </c>
      <c r="B88" s="44">
        <v>11137</v>
      </c>
      <c r="C88" s="11">
        <v>14473</v>
      </c>
    </row>
    <row r="89" spans="1:3">
      <c r="A89" s="42">
        <v>64250</v>
      </c>
      <c r="B89" s="44">
        <v>11150</v>
      </c>
      <c r="C89" s="11">
        <v>14488</v>
      </c>
    </row>
    <row r="90" spans="1:3">
      <c r="A90" s="42">
        <v>64300</v>
      </c>
      <c r="B90" s="44">
        <v>11164</v>
      </c>
      <c r="C90" s="11">
        <v>14503</v>
      </c>
    </row>
    <row r="91" spans="1:3">
      <c r="A91" s="42">
        <v>64350</v>
      </c>
      <c r="B91" s="44">
        <v>11177</v>
      </c>
      <c r="C91" s="43">
        <v>14518</v>
      </c>
    </row>
    <row r="92" spans="1:3">
      <c r="A92" s="42">
        <v>64400</v>
      </c>
      <c r="B92" s="44">
        <v>11191</v>
      </c>
      <c r="C92" s="11">
        <v>14533</v>
      </c>
    </row>
    <row r="93" spans="1:3">
      <c r="A93" s="42">
        <v>64450</v>
      </c>
      <c r="B93" s="44">
        <v>11204</v>
      </c>
      <c r="C93" s="11">
        <v>14548</v>
      </c>
    </row>
    <row r="94" spans="1:3">
      <c r="A94" s="42">
        <v>64500</v>
      </c>
      <c r="B94" s="44">
        <v>11218</v>
      </c>
      <c r="C94" s="11">
        <v>14563</v>
      </c>
    </row>
    <row r="95" spans="1:3">
      <c r="A95" s="42">
        <v>64550</v>
      </c>
      <c r="B95" s="44">
        <v>11231</v>
      </c>
      <c r="C95" s="43">
        <v>14578</v>
      </c>
    </row>
    <row r="96" spans="1:3">
      <c r="A96" s="42">
        <v>64600</v>
      </c>
      <c r="B96" s="44">
        <v>11245</v>
      </c>
      <c r="C96" s="11">
        <v>14593</v>
      </c>
    </row>
    <row r="97" spans="1:3">
      <c r="A97" s="42">
        <v>64650</v>
      </c>
      <c r="B97" s="44">
        <v>11258</v>
      </c>
      <c r="C97" s="11">
        <v>14608</v>
      </c>
    </row>
    <row r="98" spans="1:3">
      <c r="A98" s="42">
        <v>64700</v>
      </c>
      <c r="B98" s="44">
        <v>11272</v>
      </c>
      <c r="C98" s="11">
        <v>14623</v>
      </c>
    </row>
    <row r="99" spans="1:3">
      <c r="A99" s="42">
        <v>64750</v>
      </c>
      <c r="B99" s="44">
        <v>11285</v>
      </c>
      <c r="C99" s="43">
        <v>14638</v>
      </c>
    </row>
    <row r="100" spans="1:3">
      <c r="A100" s="42">
        <v>64800</v>
      </c>
      <c r="B100" s="44">
        <v>11299</v>
      </c>
      <c r="C100" s="11">
        <v>14653</v>
      </c>
    </row>
    <row r="101" spans="1:3">
      <c r="A101" s="42">
        <v>64850</v>
      </c>
      <c r="B101" s="44">
        <v>11312</v>
      </c>
      <c r="C101" s="11">
        <v>14668</v>
      </c>
    </row>
    <row r="102" spans="1:3">
      <c r="A102" s="42">
        <v>64900</v>
      </c>
      <c r="B102" s="44">
        <v>11326</v>
      </c>
      <c r="C102" s="11">
        <v>14683</v>
      </c>
    </row>
    <row r="103" spans="1:3">
      <c r="A103" s="42">
        <v>64950</v>
      </c>
      <c r="B103" s="44">
        <v>11339</v>
      </c>
      <c r="C103" s="43">
        <v>14698</v>
      </c>
    </row>
    <row r="104" spans="1:3">
      <c r="A104" s="42">
        <v>65000</v>
      </c>
      <c r="B104" s="44">
        <v>11353</v>
      </c>
      <c r="C104" s="11">
        <v>14713</v>
      </c>
    </row>
    <row r="105" spans="1:3">
      <c r="A105" s="42">
        <v>65050</v>
      </c>
      <c r="B105" s="44">
        <v>11366</v>
      </c>
      <c r="C105" s="11">
        <v>14728</v>
      </c>
    </row>
    <row r="106" spans="1:3">
      <c r="A106" s="42">
        <v>65100</v>
      </c>
      <c r="B106" s="44">
        <v>11380</v>
      </c>
      <c r="C106" s="11">
        <v>14743</v>
      </c>
    </row>
    <row r="107" spans="1:3">
      <c r="A107" s="42">
        <v>65150</v>
      </c>
      <c r="B107" s="44">
        <v>11393</v>
      </c>
      <c r="C107" s="43">
        <v>14758</v>
      </c>
    </row>
    <row r="108" spans="1:3">
      <c r="A108" s="42">
        <v>65200</v>
      </c>
      <c r="B108" s="44">
        <v>11407</v>
      </c>
      <c r="C108" s="11">
        <v>14773</v>
      </c>
    </row>
    <row r="109" spans="1:3">
      <c r="A109" s="42">
        <v>65250</v>
      </c>
      <c r="B109" s="44">
        <v>11420</v>
      </c>
      <c r="C109" s="11">
        <v>14788</v>
      </c>
    </row>
    <row r="110" spans="1:3">
      <c r="A110" s="42">
        <v>65300</v>
      </c>
      <c r="B110" s="44">
        <v>11434</v>
      </c>
      <c r="C110" s="11">
        <v>14803</v>
      </c>
    </row>
    <row r="111" spans="1:3">
      <c r="A111" s="42">
        <v>65350</v>
      </c>
      <c r="B111" s="44">
        <v>11447</v>
      </c>
      <c r="C111" s="43">
        <v>14818</v>
      </c>
    </row>
    <row r="112" spans="1:3">
      <c r="A112" s="42">
        <v>65400</v>
      </c>
      <c r="B112" s="44">
        <v>11461</v>
      </c>
      <c r="C112" s="11">
        <v>14833</v>
      </c>
    </row>
    <row r="113" spans="1:3">
      <c r="A113" s="42">
        <v>65450</v>
      </c>
      <c r="B113" s="44">
        <v>11474</v>
      </c>
      <c r="C113" s="11">
        <v>14848</v>
      </c>
    </row>
    <row r="114" spans="1:3">
      <c r="A114" s="42">
        <v>65500</v>
      </c>
      <c r="B114" s="44">
        <v>11488</v>
      </c>
      <c r="C114" s="11">
        <v>14863</v>
      </c>
    </row>
    <row r="115" spans="1:3">
      <c r="A115" s="42">
        <v>65550</v>
      </c>
      <c r="B115" s="44">
        <v>11501</v>
      </c>
      <c r="C115" s="43">
        <v>14878</v>
      </c>
    </row>
    <row r="116" spans="1:3">
      <c r="A116" s="42">
        <v>65600</v>
      </c>
      <c r="B116" s="44">
        <v>11515</v>
      </c>
      <c r="C116" s="11">
        <v>14893</v>
      </c>
    </row>
    <row r="117" spans="1:3">
      <c r="A117" s="42">
        <v>65650</v>
      </c>
      <c r="B117" s="44">
        <v>11528</v>
      </c>
      <c r="C117" s="11">
        <v>14908</v>
      </c>
    </row>
    <row r="118" spans="1:3">
      <c r="A118" s="42">
        <v>65700</v>
      </c>
      <c r="B118" s="44">
        <v>11542</v>
      </c>
      <c r="C118" s="11">
        <v>14923</v>
      </c>
    </row>
    <row r="119" spans="1:3">
      <c r="A119" s="42">
        <v>65750</v>
      </c>
      <c r="B119" s="44">
        <v>11555</v>
      </c>
      <c r="C119" s="43">
        <v>14938</v>
      </c>
    </row>
    <row r="120" spans="1:3">
      <c r="A120" s="42">
        <v>65800</v>
      </c>
      <c r="B120" s="44">
        <v>11569</v>
      </c>
      <c r="C120" s="11">
        <v>14953</v>
      </c>
    </row>
    <row r="121" spans="1:3">
      <c r="A121" s="42">
        <v>65850</v>
      </c>
      <c r="B121" s="44">
        <v>11585</v>
      </c>
      <c r="C121" s="11">
        <v>14968</v>
      </c>
    </row>
    <row r="122" spans="1:3">
      <c r="A122" s="42">
        <v>65900</v>
      </c>
      <c r="B122" s="44">
        <v>11596</v>
      </c>
      <c r="C122" s="11">
        <v>14983</v>
      </c>
    </row>
    <row r="123" spans="1:3">
      <c r="A123" s="42">
        <v>65950</v>
      </c>
      <c r="B123" s="44">
        <v>11609</v>
      </c>
      <c r="C123" s="43">
        <v>14998</v>
      </c>
    </row>
    <row r="124" spans="1:3">
      <c r="A124" s="42">
        <v>66000</v>
      </c>
      <c r="B124" s="44">
        <v>11623</v>
      </c>
      <c r="C124" s="11">
        <v>15013</v>
      </c>
    </row>
    <row r="125" spans="1:3">
      <c r="A125" s="42">
        <v>66050</v>
      </c>
      <c r="B125" s="44">
        <v>11636</v>
      </c>
      <c r="C125" s="11">
        <v>15028</v>
      </c>
    </row>
    <row r="126" spans="1:3">
      <c r="A126" s="42">
        <v>66100</v>
      </c>
      <c r="B126" s="44">
        <v>11650</v>
      </c>
      <c r="C126" s="11">
        <v>15043</v>
      </c>
    </row>
    <row r="127" spans="1:3">
      <c r="A127" s="42">
        <v>66150</v>
      </c>
      <c r="B127" s="44">
        <v>11663</v>
      </c>
      <c r="C127" s="43">
        <v>15058</v>
      </c>
    </row>
    <row r="128" spans="1:3">
      <c r="A128" s="42">
        <v>66200</v>
      </c>
      <c r="B128" s="44">
        <v>11677</v>
      </c>
      <c r="C128" s="11">
        <v>15073</v>
      </c>
    </row>
    <row r="129" spans="1:3">
      <c r="A129" s="42">
        <v>66250</v>
      </c>
      <c r="B129" s="44">
        <v>11690</v>
      </c>
      <c r="C129" s="11">
        <v>15088</v>
      </c>
    </row>
    <row r="130" spans="1:3">
      <c r="A130" s="42">
        <v>66300</v>
      </c>
      <c r="B130" s="44">
        <v>11704</v>
      </c>
      <c r="C130" s="11">
        <v>15103</v>
      </c>
    </row>
    <row r="131" spans="1:3">
      <c r="A131" s="42">
        <v>66350</v>
      </c>
      <c r="B131" s="44">
        <v>11717</v>
      </c>
      <c r="C131" s="43">
        <v>15118</v>
      </c>
    </row>
    <row r="132" spans="1:3">
      <c r="A132" s="42">
        <v>66400</v>
      </c>
      <c r="B132" s="44">
        <v>11731</v>
      </c>
      <c r="C132" s="11">
        <v>15133</v>
      </c>
    </row>
    <row r="133" spans="1:3">
      <c r="A133" s="42">
        <v>66450</v>
      </c>
      <c r="B133" s="44">
        <v>11744</v>
      </c>
      <c r="C133" s="11">
        <v>15148</v>
      </c>
    </row>
    <row r="134" spans="1:3">
      <c r="A134" s="42">
        <v>66500</v>
      </c>
      <c r="B134" s="44">
        <v>11758</v>
      </c>
      <c r="C134" s="11">
        <v>15163</v>
      </c>
    </row>
    <row r="135" spans="1:3">
      <c r="A135" s="42">
        <v>66550</v>
      </c>
      <c r="B135" s="44">
        <v>11771</v>
      </c>
      <c r="C135" s="43">
        <v>15178</v>
      </c>
    </row>
    <row r="136" spans="1:3">
      <c r="A136" s="42">
        <v>66600</v>
      </c>
      <c r="B136" s="44">
        <v>11785</v>
      </c>
      <c r="C136" s="11">
        <v>15193</v>
      </c>
    </row>
    <row r="137" spans="1:3">
      <c r="A137" s="42">
        <v>66650</v>
      </c>
      <c r="B137" s="44">
        <v>11798</v>
      </c>
      <c r="C137" s="11">
        <v>15208</v>
      </c>
    </row>
    <row r="138" spans="1:3">
      <c r="A138" s="42">
        <v>66700</v>
      </c>
      <c r="B138" s="44">
        <v>11812</v>
      </c>
      <c r="C138" s="11">
        <v>15223</v>
      </c>
    </row>
    <row r="139" spans="1:3">
      <c r="A139" s="42">
        <v>66750</v>
      </c>
      <c r="B139" s="44">
        <v>11825</v>
      </c>
      <c r="C139" s="43">
        <v>15238</v>
      </c>
    </row>
    <row r="140" spans="1:3">
      <c r="A140" s="42">
        <v>66800</v>
      </c>
      <c r="B140" s="44">
        <v>11839</v>
      </c>
      <c r="C140" s="11">
        <v>15253</v>
      </c>
    </row>
    <row r="141" spans="1:3">
      <c r="A141" s="42">
        <v>66850</v>
      </c>
      <c r="B141" s="44">
        <v>11852</v>
      </c>
      <c r="C141" s="11">
        <v>15268</v>
      </c>
    </row>
    <row r="142" spans="1:3">
      <c r="A142" s="42">
        <v>66900</v>
      </c>
      <c r="B142" s="44">
        <v>11866</v>
      </c>
      <c r="C142" s="11">
        <v>15283</v>
      </c>
    </row>
    <row r="143" spans="1:3">
      <c r="A143" s="42">
        <v>66950</v>
      </c>
      <c r="B143" s="44">
        <v>11879</v>
      </c>
      <c r="C143" s="43">
        <v>15298</v>
      </c>
    </row>
    <row r="144" spans="1:3">
      <c r="A144" s="42">
        <v>67000</v>
      </c>
      <c r="B144" s="44">
        <v>11893</v>
      </c>
      <c r="C144" s="11">
        <v>15313</v>
      </c>
    </row>
    <row r="145" spans="1:3">
      <c r="A145" s="42">
        <v>67050</v>
      </c>
      <c r="B145" s="44">
        <v>11906</v>
      </c>
      <c r="C145" s="11">
        <v>15328</v>
      </c>
    </row>
    <row r="146" spans="1:3">
      <c r="A146" s="42">
        <v>67100</v>
      </c>
      <c r="B146" s="44">
        <v>11920</v>
      </c>
      <c r="C146" s="11">
        <v>15343</v>
      </c>
    </row>
    <row r="147" spans="1:3">
      <c r="A147" s="42">
        <v>67150</v>
      </c>
      <c r="B147" s="44">
        <v>11933</v>
      </c>
      <c r="C147" s="43">
        <v>15358</v>
      </c>
    </row>
    <row r="148" spans="1:3">
      <c r="A148" s="42">
        <v>67200</v>
      </c>
      <c r="B148" s="44">
        <v>11947</v>
      </c>
      <c r="C148" s="11">
        <v>15373</v>
      </c>
    </row>
    <row r="149" spans="1:3">
      <c r="A149" s="42">
        <v>67250</v>
      </c>
      <c r="B149" s="44">
        <v>11960</v>
      </c>
      <c r="C149" s="11">
        <v>15388</v>
      </c>
    </row>
    <row r="150" spans="1:3">
      <c r="A150" s="42">
        <v>67300</v>
      </c>
      <c r="B150" s="44">
        <v>11974</v>
      </c>
      <c r="C150" s="11">
        <v>15403</v>
      </c>
    </row>
    <row r="151" spans="1:3">
      <c r="A151" s="42">
        <v>67350</v>
      </c>
      <c r="B151" s="44">
        <v>11987</v>
      </c>
      <c r="C151" s="43">
        <v>15418</v>
      </c>
    </row>
    <row r="152" spans="1:3">
      <c r="A152" s="42">
        <v>67400</v>
      </c>
      <c r="B152" s="44">
        <v>12001</v>
      </c>
      <c r="C152" s="11">
        <v>15433</v>
      </c>
    </row>
    <row r="153" spans="1:3">
      <c r="A153" s="42">
        <v>67450</v>
      </c>
      <c r="B153" s="44">
        <v>12014</v>
      </c>
      <c r="C153" s="11">
        <v>15448</v>
      </c>
    </row>
    <row r="154" spans="1:3">
      <c r="A154" s="42">
        <v>67500</v>
      </c>
      <c r="B154" s="44">
        <v>10028</v>
      </c>
      <c r="C154" s="11">
        <v>15463</v>
      </c>
    </row>
    <row r="155" spans="1:3">
      <c r="A155" s="42">
        <v>67550</v>
      </c>
      <c r="B155" s="44">
        <v>12041</v>
      </c>
      <c r="C155" s="43">
        <v>15478</v>
      </c>
    </row>
    <row r="156" spans="1:3">
      <c r="A156" s="42">
        <v>67600</v>
      </c>
      <c r="B156" s="44">
        <v>12055</v>
      </c>
      <c r="C156" s="11">
        <v>15493</v>
      </c>
    </row>
    <row r="157" spans="1:3">
      <c r="A157" s="42">
        <v>67650</v>
      </c>
      <c r="B157" s="44">
        <v>12068</v>
      </c>
      <c r="C157" s="11">
        <v>15508</v>
      </c>
    </row>
    <row r="158" spans="1:3">
      <c r="A158" s="42">
        <v>67700</v>
      </c>
      <c r="B158" s="44">
        <v>12082</v>
      </c>
      <c r="C158" s="11">
        <v>15523</v>
      </c>
    </row>
    <row r="159" spans="1:3">
      <c r="A159" s="42">
        <v>67750</v>
      </c>
      <c r="B159" s="44">
        <v>12095</v>
      </c>
      <c r="C159" s="43">
        <v>15538</v>
      </c>
    </row>
    <row r="160" spans="1:3">
      <c r="A160" s="42">
        <v>67800</v>
      </c>
      <c r="B160" s="44">
        <v>12109</v>
      </c>
      <c r="C160" s="11">
        <v>15553</v>
      </c>
    </row>
    <row r="161" spans="1:3">
      <c r="A161" s="42">
        <v>67850</v>
      </c>
      <c r="B161" s="44">
        <v>12122</v>
      </c>
      <c r="C161" s="11">
        <v>15568</v>
      </c>
    </row>
    <row r="162" spans="1:3">
      <c r="A162" s="42">
        <v>67900</v>
      </c>
      <c r="B162" s="44">
        <v>12136</v>
      </c>
      <c r="C162" s="11">
        <v>15583</v>
      </c>
    </row>
    <row r="163" spans="1:3">
      <c r="A163" s="42">
        <v>67950</v>
      </c>
      <c r="B163" s="44">
        <v>12149</v>
      </c>
      <c r="C163" s="43">
        <v>15598</v>
      </c>
    </row>
    <row r="164" spans="1:3">
      <c r="A164" s="42">
        <v>68000</v>
      </c>
      <c r="B164" s="44">
        <v>12163</v>
      </c>
      <c r="C164" s="11">
        <v>15613</v>
      </c>
    </row>
    <row r="165" spans="1:3">
      <c r="A165" s="42">
        <v>68050</v>
      </c>
      <c r="B165" s="44">
        <v>12176</v>
      </c>
      <c r="C165" s="11">
        <v>15628</v>
      </c>
    </row>
    <row r="166" spans="1:3">
      <c r="A166" s="42">
        <v>68100</v>
      </c>
      <c r="B166" s="44">
        <v>12190</v>
      </c>
      <c r="C166" s="11">
        <v>15643</v>
      </c>
    </row>
    <row r="167" spans="1:3">
      <c r="A167" s="42">
        <v>68150</v>
      </c>
      <c r="B167" s="44">
        <v>12203</v>
      </c>
      <c r="C167" s="43">
        <v>15658</v>
      </c>
    </row>
    <row r="168" spans="1:3">
      <c r="A168" s="42">
        <v>68200</v>
      </c>
      <c r="B168" s="44">
        <v>12217</v>
      </c>
      <c r="C168" s="11">
        <v>15673</v>
      </c>
    </row>
    <row r="169" spans="1:3">
      <c r="A169" s="42">
        <v>68250</v>
      </c>
      <c r="B169" s="44">
        <v>12230</v>
      </c>
      <c r="C169" s="11">
        <v>15688</v>
      </c>
    </row>
    <row r="170" spans="1:3">
      <c r="A170" s="42">
        <v>68300</v>
      </c>
      <c r="B170" s="44">
        <v>12244</v>
      </c>
      <c r="C170" s="11">
        <v>15703</v>
      </c>
    </row>
    <row r="171" spans="1:3">
      <c r="A171" s="42">
        <v>68350</v>
      </c>
      <c r="B171" s="44">
        <v>12257</v>
      </c>
      <c r="C171" s="43">
        <v>15718</v>
      </c>
    </row>
    <row r="172" spans="1:3">
      <c r="A172" s="42">
        <v>68400</v>
      </c>
      <c r="B172" s="44">
        <v>12271</v>
      </c>
      <c r="C172" s="11">
        <v>15733</v>
      </c>
    </row>
    <row r="173" spans="1:3">
      <c r="A173" s="42">
        <v>68450</v>
      </c>
      <c r="B173" s="44">
        <v>12284</v>
      </c>
      <c r="C173" s="11">
        <v>15748</v>
      </c>
    </row>
    <row r="174" spans="1:3">
      <c r="A174" s="42">
        <v>68500</v>
      </c>
      <c r="B174" s="44">
        <v>12298</v>
      </c>
      <c r="C174" s="11">
        <v>15763</v>
      </c>
    </row>
    <row r="175" spans="1:3">
      <c r="A175" s="42">
        <v>68550</v>
      </c>
      <c r="B175" s="44">
        <v>12311</v>
      </c>
      <c r="C175" s="43">
        <v>15778</v>
      </c>
    </row>
    <row r="176" spans="1:3">
      <c r="A176" s="42">
        <v>68600</v>
      </c>
      <c r="B176" s="44">
        <v>12325</v>
      </c>
      <c r="C176" s="11">
        <v>15793</v>
      </c>
    </row>
    <row r="177" spans="1:3">
      <c r="A177" s="42">
        <v>68650</v>
      </c>
      <c r="B177" s="44">
        <v>12338</v>
      </c>
      <c r="C177" s="11">
        <v>15808</v>
      </c>
    </row>
    <row r="178" spans="1:3">
      <c r="A178" s="42">
        <v>68700</v>
      </c>
      <c r="B178" s="44">
        <v>12352</v>
      </c>
      <c r="C178" s="11">
        <v>15823</v>
      </c>
    </row>
    <row r="179" spans="1:3">
      <c r="A179" s="42">
        <v>68750</v>
      </c>
      <c r="B179" s="44">
        <v>12365</v>
      </c>
      <c r="C179" s="43">
        <v>15838</v>
      </c>
    </row>
    <row r="180" spans="1:3">
      <c r="A180" s="42">
        <v>68800</v>
      </c>
      <c r="B180" s="44">
        <v>12379</v>
      </c>
      <c r="C180" s="11">
        <v>15853</v>
      </c>
    </row>
    <row r="181" spans="1:3">
      <c r="A181" s="42">
        <v>68850</v>
      </c>
      <c r="B181" s="44">
        <v>12392</v>
      </c>
      <c r="C181" s="11">
        <v>15868</v>
      </c>
    </row>
    <row r="182" spans="1:3">
      <c r="A182" s="42">
        <v>68900</v>
      </c>
      <c r="B182" s="44">
        <v>12406</v>
      </c>
      <c r="C182" s="11">
        <v>15883</v>
      </c>
    </row>
    <row r="183" spans="1:3">
      <c r="A183" s="42">
        <v>68950</v>
      </c>
      <c r="B183" s="44">
        <v>12419</v>
      </c>
      <c r="C183" s="43">
        <v>15898</v>
      </c>
    </row>
    <row r="184" spans="1:3">
      <c r="A184" s="42">
        <v>69000</v>
      </c>
      <c r="B184" s="44">
        <v>12433</v>
      </c>
      <c r="C184" s="11">
        <v>15913</v>
      </c>
    </row>
    <row r="185" spans="1:3">
      <c r="A185" s="42">
        <v>69050</v>
      </c>
      <c r="B185" s="44">
        <v>12446</v>
      </c>
      <c r="C185" s="11">
        <v>15928</v>
      </c>
    </row>
    <row r="186" spans="1:3">
      <c r="A186" s="42">
        <v>69100</v>
      </c>
      <c r="B186" s="44">
        <v>12460</v>
      </c>
      <c r="C186" s="11">
        <v>15943</v>
      </c>
    </row>
    <row r="187" spans="1:3">
      <c r="A187" s="42">
        <v>69150</v>
      </c>
      <c r="B187" s="44">
        <v>12473</v>
      </c>
      <c r="C187" s="43">
        <v>15958</v>
      </c>
    </row>
    <row r="188" spans="1:3">
      <c r="A188" s="42">
        <v>69200</v>
      </c>
      <c r="B188" s="44">
        <v>12487</v>
      </c>
      <c r="C188" s="11">
        <v>15973</v>
      </c>
    </row>
    <row r="189" spans="1:3">
      <c r="A189" s="42">
        <v>69250</v>
      </c>
      <c r="B189" s="44">
        <v>12500</v>
      </c>
      <c r="C189" s="11">
        <v>15988</v>
      </c>
    </row>
    <row r="190" spans="1:3">
      <c r="A190" s="42">
        <v>69300</v>
      </c>
      <c r="B190" s="44">
        <v>12514</v>
      </c>
      <c r="C190" s="11">
        <v>16003</v>
      </c>
    </row>
    <row r="191" spans="1:3">
      <c r="A191" s="42">
        <v>69350</v>
      </c>
      <c r="B191" s="44">
        <v>12527</v>
      </c>
      <c r="C191" s="43">
        <v>16018</v>
      </c>
    </row>
    <row r="192" spans="1:3">
      <c r="A192" s="42">
        <v>69400</v>
      </c>
      <c r="B192" s="44">
        <v>12541</v>
      </c>
      <c r="C192" s="11">
        <v>16033</v>
      </c>
    </row>
    <row r="193" spans="1:3">
      <c r="A193" s="42">
        <v>69450</v>
      </c>
      <c r="B193" s="44">
        <v>12554</v>
      </c>
      <c r="C193" s="11">
        <v>16048</v>
      </c>
    </row>
    <row r="194" spans="1:3">
      <c r="A194" s="42">
        <v>69500</v>
      </c>
      <c r="B194" s="44">
        <v>12568</v>
      </c>
      <c r="C194" s="11">
        <v>16063</v>
      </c>
    </row>
    <row r="195" spans="1:3">
      <c r="A195" s="42">
        <v>69550</v>
      </c>
      <c r="B195" s="44">
        <v>12581</v>
      </c>
      <c r="C195" s="43">
        <v>16078</v>
      </c>
    </row>
    <row r="196" spans="1:3">
      <c r="A196" s="42">
        <v>69600</v>
      </c>
      <c r="B196" s="44">
        <v>12595</v>
      </c>
      <c r="C196" s="11">
        <v>16093</v>
      </c>
    </row>
    <row r="197" spans="1:3">
      <c r="A197" s="42">
        <v>69650</v>
      </c>
      <c r="B197" s="44">
        <v>12608</v>
      </c>
      <c r="C197" s="11">
        <v>16108</v>
      </c>
    </row>
    <row r="198" spans="1:3">
      <c r="A198" s="42">
        <v>69700</v>
      </c>
      <c r="B198" s="44">
        <v>12622</v>
      </c>
      <c r="C198" s="11">
        <v>16123</v>
      </c>
    </row>
    <row r="199" spans="1:3">
      <c r="A199" s="42">
        <v>69750</v>
      </c>
      <c r="B199" s="44">
        <v>12635</v>
      </c>
      <c r="C199" s="43">
        <v>16138</v>
      </c>
    </row>
    <row r="200" spans="1:3">
      <c r="A200" s="42">
        <v>69800</v>
      </c>
      <c r="B200" s="44">
        <v>12649</v>
      </c>
      <c r="C200" s="11">
        <v>16153</v>
      </c>
    </row>
    <row r="201" spans="1:3">
      <c r="A201" s="42">
        <v>69850</v>
      </c>
      <c r="B201" s="44">
        <v>12662</v>
      </c>
      <c r="C201" s="11">
        <v>16168</v>
      </c>
    </row>
    <row r="202" spans="1:3">
      <c r="A202" s="42">
        <v>69900</v>
      </c>
      <c r="B202" s="44">
        <v>12676</v>
      </c>
      <c r="C202" s="11">
        <v>16183</v>
      </c>
    </row>
    <row r="203" spans="1:3">
      <c r="A203" s="42">
        <v>69950</v>
      </c>
      <c r="B203" s="44">
        <v>12689</v>
      </c>
      <c r="C203" s="43">
        <v>16198</v>
      </c>
    </row>
    <row r="204" spans="1:3">
      <c r="A204" s="42">
        <v>70000</v>
      </c>
      <c r="B204" s="44">
        <v>12703</v>
      </c>
      <c r="C204" s="11">
        <v>16213</v>
      </c>
    </row>
    <row r="205" spans="1:3">
      <c r="A205" s="42">
        <v>70050</v>
      </c>
      <c r="B205" s="44">
        <v>12716</v>
      </c>
      <c r="C205" s="11">
        <v>16228</v>
      </c>
    </row>
    <row r="206" spans="1:3">
      <c r="A206" s="42">
        <v>70100</v>
      </c>
      <c r="B206" s="44">
        <v>12730</v>
      </c>
      <c r="C206" s="11">
        <v>16243</v>
      </c>
    </row>
    <row r="207" spans="1:3">
      <c r="A207" s="42">
        <v>70150</v>
      </c>
      <c r="B207" s="44">
        <v>12743</v>
      </c>
      <c r="C207" s="43">
        <v>16258</v>
      </c>
    </row>
    <row r="208" spans="1:3">
      <c r="A208" s="42">
        <v>70200</v>
      </c>
      <c r="B208" s="44">
        <v>12757</v>
      </c>
      <c r="C208" s="11">
        <v>16273</v>
      </c>
    </row>
    <row r="209" spans="1:3">
      <c r="A209" s="42">
        <v>70250</v>
      </c>
      <c r="B209" s="44">
        <v>12770</v>
      </c>
      <c r="C209" s="11">
        <v>16288</v>
      </c>
    </row>
    <row r="210" spans="1:3">
      <c r="A210" s="42">
        <v>70300</v>
      </c>
      <c r="B210" s="44">
        <v>12784</v>
      </c>
      <c r="C210" s="11">
        <v>16303</v>
      </c>
    </row>
    <row r="211" spans="1:3">
      <c r="A211" s="42">
        <v>70350</v>
      </c>
      <c r="B211" s="44">
        <v>12797</v>
      </c>
      <c r="C211" s="43">
        <v>16318</v>
      </c>
    </row>
    <row r="212" spans="1:3">
      <c r="A212" s="42">
        <v>70400</v>
      </c>
      <c r="B212" s="44">
        <v>12811</v>
      </c>
      <c r="C212" s="11">
        <v>16333</v>
      </c>
    </row>
    <row r="213" spans="1:3">
      <c r="A213" s="42">
        <v>70450</v>
      </c>
      <c r="B213" s="44">
        <v>12824</v>
      </c>
      <c r="C213" s="11">
        <v>16348</v>
      </c>
    </row>
    <row r="214" spans="1:3">
      <c r="A214" s="42">
        <v>70500</v>
      </c>
      <c r="B214" s="44">
        <v>12838</v>
      </c>
      <c r="C214" s="11">
        <v>16363</v>
      </c>
    </row>
    <row r="215" spans="1:3">
      <c r="A215" s="42">
        <v>70550</v>
      </c>
      <c r="B215" s="44">
        <v>12851</v>
      </c>
      <c r="C215" s="43">
        <v>16378</v>
      </c>
    </row>
    <row r="216" spans="1:3">
      <c r="A216" s="42">
        <v>70600</v>
      </c>
      <c r="B216" s="44">
        <v>12865</v>
      </c>
      <c r="C216" s="11">
        <v>16393</v>
      </c>
    </row>
    <row r="217" spans="1:3">
      <c r="A217" s="42">
        <v>70650</v>
      </c>
      <c r="B217" s="44">
        <v>12878</v>
      </c>
      <c r="C217" s="11">
        <v>16408</v>
      </c>
    </row>
    <row r="218" spans="1:3">
      <c r="A218" s="42">
        <v>70700</v>
      </c>
      <c r="B218" s="44">
        <v>12929</v>
      </c>
      <c r="C218" s="11">
        <v>16423</v>
      </c>
    </row>
    <row r="219" spans="1:3">
      <c r="A219" s="42">
        <v>70750</v>
      </c>
      <c r="B219" s="44">
        <v>12905</v>
      </c>
      <c r="C219" s="43">
        <v>16438</v>
      </c>
    </row>
    <row r="220" spans="1:3">
      <c r="A220" s="42">
        <v>70800</v>
      </c>
      <c r="B220" s="44">
        <v>12919</v>
      </c>
      <c r="C220" s="11">
        <v>16453</v>
      </c>
    </row>
    <row r="221" spans="1:3">
      <c r="A221" s="42">
        <v>70850</v>
      </c>
      <c r="B221" s="44">
        <v>12932</v>
      </c>
      <c r="C221" s="11">
        <v>16468</v>
      </c>
    </row>
    <row r="222" spans="1:3">
      <c r="A222" s="42">
        <v>70900</v>
      </c>
      <c r="B222" s="44">
        <v>12946</v>
      </c>
      <c r="C222" s="11">
        <v>16483</v>
      </c>
    </row>
    <row r="223" spans="1:3">
      <c r="A223" s="42">
        <v>70950</v>
      </c>
      <c r="B223" s="44">
        <v>12959</v>
      </c>
      <c r="C223" s="43">
        <v>16498</v>
      </c>
    </row>
    <row r="224" spans="1:3">
      <c r="A224" s="42">
        <v>71000</v>
      </c>
      <c r="B224" s="44">
        <v>12973</v>
      </c>
      <c r="C224" s="11">
        <v>16513</v>
      </c>
    </row>
    <row r="225" spans="1:3">
      <c r="A225" s="42">
        <v>71050</v>
      </c>
      <c r="B225" s="44">
        <v>12969</v>
      </c>
      <c r="C225" s="11">
        <v>16528</v>
      </c>
    </row>
    <row r="226" spans="1:3">
      <c r="A226" s="42">
        <v>71100</v>
      </c>
      <c r="B226" s="44">
        <v>13000</v>
      </c>
      <c r="C226" s="11">
        <v>16543</v>
      </c>
    </row>
    <row r="227" spans="1:3">
      <c r="A227" s="42">
        <v>71150</v>
      </c>
      <c r="B227" s="44">
        <v>13013</v>
      </c>
      <c r="C227" s="43">
        <v>16558</v>
      </c>
    </row>
    <row r="228" spans="1:3">
      <c r="A228" s="42">
        <v>71200</v>
      </c>
      <c r="B228" s="44">
        <v>13027</v>
      </c>
      <c r="C228" s="11">
        <v>16573</v>
      </c>
    </row>
    <row r="229" spans="1:3">
      <c r="A229" s="42">
        <v>71250</v>
      </c>
      <c r="B229" s="44">
        <v>13040</v>
      </c>
      <c r="C229" s="11">
        <v>16588</v>
      </c>
    </row>
    <row r="230" spans="1:3">
      <c r="A230" s="42">
        <v>71300</v>
      </c>
      <c r="B230" s="44">
        <v>13054</v>
      </c>
      <c r="C230" s="11">
        <v>16603</v>
      </c>
    </row>
    <row r="231" spans="1:3">
      <c r="A231" s="42">
        <v>71350</v>
      </c>
      <c r="B231" s="44">
        <v>13067</v>
      </c>
      <c r="C231" s="43">
        <v>16618</v>
      </c>
    </row>
    <row r="232" spans="1:3">
      <c r="A232" s="42">
        <v>71400</v>
      </c>
      <c r="B232" s="44">
        <v>13081</v>
      </c>
      <c r="C232" s="11">
        <v>16633</v>
      </c>
    </row>
    <row r="233" spans="1:3">
      <c r="A233" s="42">
        <v>71450</v>
      </c>
      <c r="B233" s="44">
        <v>13094</v>
      </c>
      <c r="C233" s="11">
        <v>16648</v>
      </c>
    </row>
    <row r="234" spans="1:3">
      <c r="A234" s="42">
        <v>71500</v>
      </c>
      <c r="B234" s="44">
        <v>13108</v>
      </c>
      <c r="C234" s="11">
        <v>16663</v>
      </c>
    </row>
    <row r="235" spans="1:3">
      <c r="A235" s="42">
        <v>71550</v>
      </c>
      <c r="B235" s="44">
        <v>13121</v>
      </c>
      <c r="C235" s="43">
        <v>16678</v>
      </c>
    </row>
    <row r="236" spans="1:3">
      <c r="A236" s="42">
        <v>71600</v>
      </c>
      <c r="B236" s="44">
        <v>13135</v>
      </c>
      <c r="C236" s="11">
        <v>16693</v>
      </c>
    </row>
    <row r="237" spans="1:3">
      <c r="A237" s="42">
        <v>71650</v>
      </c>
      <c r="B237" s="44">
        <v>13148</v>
      </c>
      <c r="C237" s="11">
        <v>16708</v>
      </c>
    </row>
    <row r="238" spans="1:3">
      <c r="A238" s="42">
        <v>71700</v>
      </c>
      <c r="B238" s="44">
        <v>13162</v>
      </c>
      <c r="C238" s="11">
        <v>16723</v>
      </c>
    </row>
    <row r="239" spans="1:3">
      <c r="A239" s="42">
        <v>71750</v>
      </c>
      <c r="B239" s="44">
        <v>13175</v>
      </c>
      <c r="C239" s="43">
        <v>16738</v>
      </c>
    </row>
    <row r="240" spans="1:3">
      <c r="A240" s="42">
        <v>71800</v>
      </c>
      <c r="B240" s="44">
        <v>13189</v>
      </c>
      <c r="C240" s="11">
        <v>16753</v>
      </c>
    </row>
    <row r="241" spans="1:3">
      <c r="A241" s="42">
        <v>71850</v>
      </c>
      <c r="B241" s="44">
        <v>13202</v>
      </c>
      <c r="C241" s="11">
        <v>16768</v>
      </c>
    </row>
    <row r="242" spans="1:3">
      <c r="A242" s="42">
        <v>71900</v>
      </c>
      <c r="B242" s="44">
        <v>13216</v>
      </c>
      <c r="C242" s="11">
        <v>16783</v>
      </c>
    </row>
    <row r="243" spans="1:3">
      <c r="A243" s="42">
        <v>71950</v>
      </c>
      <c r="B243" s="44">
        <v>13229</v>
      </c>
      <c r="C243" s="43">
        <v>16798</v>
      </c>
    </row>
    <row r="244" spans="1:3">
      <c r="A244" s="42">
        <v>72000</v>
      </c>
      <c r="B244" s="44">
        <v>13132</v>
      </c>
      <c r="C244" s="11">
        <v>16813</v>
      </c>
    </row>
    <row r="245" spans="1:3">
      <c r="A245" s="42">
        <v>72050</v>
      </c>
      <c r="B245" s="44">
        <v>13256</v>
      </c>
      <c r="C245" s="11">
        <v>16828</v>
      </c>
    </row>
    <row r="246" spans="1:3">
      <c r="A246" s="42">
        <v>72100</v>
      </c>
      <c r="B246" s="44">
        <v>13270</v>
      </c>
      <c r="C246" s="11">
        <v>16843</v>
      </c>
    </row>
    <row r="247" spans="1:3">
      <c r="A247" s="42">
        <v>72150</v>
      </c>
      <c r="B247" s="44">
        <v>13283</v>
      </c>
      <c r="C247" s="43">
        <v>16858</v>
      </c>
    </row>
    <row r="248" spans="1:3">
      <c r="A248" s="42">
        <v>72200</v>
      </c>
      <c r="B248" s="44">
        <v>13297</v>
      </c>
      <c r="C248" s="11">
        <v>16873</v>
      </c>
    </row>
    <row r="249" spans="1:3">
      <c r="A249" s="42">
        <v>72250</v>
      </c>
      <c r="B249" s="44">
        <v>13310</v>
      </c>
      <c r="C249" s="11">
        <v>16888</v>
      </c>
    </row>
    <row r="250" spans="1:3">
      <c r="A250" s="42">
        <v>72300</v>
      </c>
      <c r="B250" s="44">
        <v>13324</v>
      </c>
      <c r="C250" s="11">
        <v>16903</v>
      </c>
    </row>
    <row r="251" spans="1:3">
      <c r="A251" s="42">
        <v>72350</v>
      </c>
      <c r="B251" s="44">
        <v>13337</v>
      </c>
      <c r="C251" s="43">
        <v>16918</v>
      </c>
    </row>
    <row r="252" spans="1:3">
      <c r="A252" s="42">
        <v>72400</v>
      </c>
      <c r="B252" s="44">
        <v>13351</v>
      </c>
      <c r="C252" s="11">
        <v>16933</v>
      </c>
    </row>
    <row r="253" spans="1:3">
      <c r="A253" s="42">
        <v>72450</v>
      </c>
      <c r="B253" s="44">
        <v>13364</v>
      </c>
      <c r="C253" s="11">
        <v>16948</v>
      </c>
    </row>
    <row r="254" spans="1:3">
      <c r="A254" s="42">
        <v>72500</v>
      </c>
      <c r="B254" s="44">
        <v>13378</v>
      </c>
      <c r="C254" s="11">
        <v>16963</v>
      </c>
    </row>
    <row r="255" spans="1:3">
      <c r="A255" s="42">
        <v>72550</v>
      </c>
      <c r="B255" s="44">
        <v>13391</v>
      </c>
      <c r="C255" s="43">
        <v>16978</v>
      </c>
    </row>
    <row r="256" spans="1:3">
      <c r="A256" s="42">
        <v>72600</v>
      </c>
      <c r="B256" s="44">
        <v>13405</v>
      </c>
      <c r="C256" s="11">
        <v>16993</v>
      </c>
    </row>
    <row r="257" spans="1:3">
      <c r="A257" s="42">
        <v>72650</v>
      </c>
      <c r="B257" s="44">
        <v>13418</v>
      </c>
      <c r="C257" s="11">
        <v>17008</v>
      </c>
    </row>
    <row r="258" spans="1:3">
      <c r="A258" s="42">
        <v>72700</v>
      </c>
      <c r="B258" s="44">
        <v>13432</v>
      </c>
      <c r="C258" s="11">
        <v>17023</v>
      </c>
    </row>
    <row r="259" spans="1:3">
      <c r="A259" s="42">
        <v>72750</v>
      </c>
      <c r="B259" s="44">
        <v>13445</v>
      </c>
      <c r="C259" s="43">
        <v>17038</v>
      </c>
    </row>
    <row r="260" spans="1:3">
      <c r="A260" s="42">
        <v>72800</v>
      </c>
      <c r="B260" s="44">
        <v>13459</v>
      </c>
      <c r="C260" s="11">
        <v>17053</v>
      </c>
    </row>
    <row r="261" spans="1:3">
      <c r="A261" s="42">
        <v>72850</v>
      </c>
      <c r="B261" s="44">
        <v>13474</v>
      </c>
      <c r="C261" s="11">
        <v>17068</v>
      </c>
    </row>
    <row r="262" spans="1:3">
      <c r="A262" s="42">
        <v>72900</v>
      </c>
      <c r="B262" s="44">
        <v>13486</v>
      </c>
      <c r="C262" s="11">
        <v>17083</v>
      </c>
    </row>
    <row r="263" spans="1:3">
      <c r="A263" s="42">
        <v>72950</v>
      </c>
      <c r="B263" s="44">
        <v>13513</v>
      </c>
      <c r="C263" s="43">
        <v>17098</v>
      </c>
    </row>
    <row r="264" spans="1:3">
      <c r="A264" s="42">
        <v>73000</v>
      </c>
      <c r="B264" s="44">
        <v>13405</v>
      </c>
      <c r="C264" s="11">
        <v>17113</v>
      </c>
    </row>
    <row r="265" spans="1:3">
      <c r="A265" s="42">
        <v>73050</v>
      </c>
      <c r="B265" s="44">
        <v>13418</v>
      </c>
      <c r="C265" s="11">
        <v>17128</v>
      </c>
    </row>
    <row r="266" spans="1:3">
      <c r="A266" s="42">
        <v>73100</v>
      </c>
      <c r="B266" s="44">
        <v>13431</v>
      </c>
      <c r="C266" s="11">
        <v>17143</v>
      </c>
    </row>
    <row r="267" spans="1:3">
      <c r="A267" s="42">
        <v>73150</v>
      </c>
      <c r="B267" s="44">
        <v>13444</v>
      </c>
      <c r="C267" s="43">
        <v>17158</v>
      </c>
    </row>
    <row r="268" spans="1:3">
      <c r="A268" s="42">
        <v>73200</v>
      </c>
      <c r="B268" s="44">
        <v>13457</v>
      </c>
      <c r="C268" s="11">
        <v>17173</v>
      </c>
    </row>
    <row r="269" spans="1:3">
      <c r="A269" s="42">
        <v>73250</v>
      </c>
      <c r="B269" s="44">
        <v>13470</v>
      </c>
      <c r="C269" s="11">
        <v>17188</v>
      </c>
    </row>
    <row r="270" spans="1:3">
      <c r="A270" s="42">
        <v>73300</v>
      </c>
      <c r="B270" s="44">
        <v>13483</v>
      </c>
      <c r="C270" s="11">
        <v>17203</v>
      </c>
    </row>
    <row r="271" spans="1:3">
      <c r="A271" s="42">
        <v>73350</v>
      </c>
      <c r="B271" s="44">
        <v>13496</v>
      </c>
      <c r="C271" s="43">
        <v>17218</v>
      </c>
    </row>
    <row r="272" spans="1:3">
      <c r="A272" s="42">
        <v>73400</v>
      </c>
      <c r="B272" s="44">
        <v>13509</v>
      </c>
      <c r="C272" s="11">
        <v>17233</v>
      </c>
    </row>
    <row r="273" spans="1:3">
      <c r="A273" s="42">
        <v>73450</v>
      </c>
      <c r="B273" s="44">
        <v>13522</v>
      </c>
      <c r="C273" s="11">
        <v>17248</v>
      </c>
    </row>
    <row r="274" spans="1:3">
      <c r="A274" s="42">
        <v>73500</v>
      </c>
      <c r="B274" s="44">
        <v>13535</v>
      </c>
      <c r="C274" s="11">
        <v>17263</v>
      </c>
    </row>
    <row r="275" spans="1:3">
      <c r="A275" s="42">
        <v>73550</v>
      </c>
      <c r="B275" s="44">
        <v>13548</v>
      </c>
      <c r="C275" s="43">
        <v>17278</v>
      </c>
    </row>
    <row r="276" spans="1:3">
      <c r="A276" s="42">
        <v>73600</v>
      </c>
      <c r="B276" s="44">
        <v>13561</v>
      </c>
      <c r="C276" s="11">
        <v>17293</v>
      </c>
    </row>
    <row r="277" spans="1:3">
      <c r="A277" s="42">
        <v>73650</v>
      </c>
      <c r="B277" s="44">
        <v>13574</v>
      </c>
      <c r="C277" s="11">
        <v>17308</v>
      </c>
    </row>
    <row r="278" spans="1:3">
      <c r="A278" s="42">
        <v>73700</v>
      </c>
      <c r="B278" s="44">
        <v>13587</v>
      </c>
      <c r="C278" s="11">
        <v>17323</v>
      </c>
    </row>
    <row r="279" spans="1:3">
      <c r="A279" s="42">
        <v>73750</v>
      </c>
      <c r="B279" s="44">
        <v>13600</v>
      </c>
      <c r="C279" s="43">
        <v>17338</v>
      </c>
    </row>
    <row r="280" spans="1:3">
      <c r="A280" s="42">
        <v>73800</v>
      </c>
      <c r="B280" s="44">
        <v>13613</v>
      </c>
      <c r="C280" s="11">
        <v>17353</v>
      </c>
    </row>
    <row r="281" spans="1:3">
      <c r="A281" s="42">
        <v>73850</v>
      </c>
      <c r="B281" s="44">
        <v>13626</v>
      </c>
      <c r="C281" s="11">
        <v>17368</v>
      </c>
    </row>
    <row r="282" spans="1:3">
      <c r="A282" s="42">
        <v>73900</v>
      </c>
      <c r="B282" s="44">
        <v>13639</v>
      </c>
      <c r="C282" s="11">
        <v>17383</v>
      </c>
    </row>
    <row r="283" spans="1:3">
      <c r="A283" s="42">
        <v>73950</v>
      </c>
      <c r="B283" s="44">
        <v>13652</v>
      </c>
      <c r="C283" s="43">
        <v>17398</v>
      </c>
    </row>
    <row r="284" spans="1:3">
      <c r="A284" s="42">
        <v>74000</v>
      </c>
      <c r="B284" s="44">
        <v>13665</v>
      </c>
      <c r="C284" s="11">
        <v>17413</v>
      </c>
    </row>
    <row r="285" spans="1:3">
      <c r="A285" s="42">
        <v>74050</v>
      </c>
      <c r="B285" s="44">
        <v>13678</v>
      </c>
      <c r="C285" s="11">
        <v>17428</v>
      </c>
    </row>
    <row r="286" spans="1:3">
      <c r="A286" s="42">
        <v>74100</v>
      </c>
      <c r="B286" s="44">
        <v>13691</v>
      </c>
      <c r="C286" s="11">
        <v>17443</v>
      </c>
    </row>
    <row r="287" spans="1:3">
      <c r="A287" s="42">
        <v>74150</v>
      </c>
      <c r="B287" s="44">
        <v>13704</v>
      </c>
      <c r="C287" s="43">
        <v>17458</v>
      </c>
    </row>
    <row r="288" spans="1:3">
      <c r="A288" s="42">
        <v>74200</v>
      </c>
      <c r="B288" s="44">
        <v>13717</v>
      </c>
      <c r="C288" s="11">
        <v>17473</v>
      </c>
    </row>
    <row r="289" spans="1:3">
      <c r="A289" s="42">
        <v>74250</v>
      </c>
      <c r="B289" s="44">
        <v>13730</v>
      </c>
      <c r="C289" s="11">
        <v>17488</v>
      </c>
    </row>
    <row r="290" spans="1:3">
      <c r="A290" s="42">
        <v>74300</v>
      </c>
      <c r="B290" s="44">
        <v>13743</v>
      </c>
      <c r="C290" s="11">
        <v>17503</v>
      </c>
    </row>
    <row r="291" spans="1:3">
      <c r="A291" s="42">
        <v>74350</v>
      </c>
      <c r="B291" s="44">
        <v>13756</v>
      </c>
      <c r="C291" s="43">
        <v>17518</v>
      </c>
    </row>
    <row r="292" spans="1:3">
      <c r="A292" s="42">
        <v>74400</v>
      </c>
      <c r="B292" s="44">
        <v>13769</v>
      </c>
      <c r="C292" s="11">
        <v>17533</v>
      </c>
    </row>
    <row r="293" spans="1:3">
      <c r="A293" s="42">
        <v>74450</v>
      </c>
      <c r="B293" s="44">
        <v>13782</v>
      </c>
      <c r="C293" s="11">
        <v>17548</v>
      </c>
    </row>
    <row r="294" spans="1:3">
      <c r="A294" s="42">
        <v>74500</v>
      </c>
      <c r="B294" s="44">
        <v>13795</v>
      </c>
      <c r="C294" s="11">
        <v>17563</v>
      </c>
    </row>
    <row r="295" spans="1:3">
      <c r="A295" s="42">
        <v>74550</v>
      </c>
      <c r="B295" s="44">
        <v>13808</v>
      </c>
      <c r="C295" s="43">
        <v>17578</v>
      </c>
    </row>
    <row r="296" spans="1:3">
      <c r="A296" s="42">
        <v>74600</v>
      </c>
      <c r="B296" s="44">
        <v>13821</v>
      </c>
      <c r="C296" s="11">
        <v>17593</v>
      </c>
    </row>
    <row r="297" spans="1:3">
      <c r="A297" s="42">
        <v>74650</v>
      </c>
      <c r="B297" s="44">
        <v>13834</v>
      </c>
      <c r="C297" s="11">
        <v>17608</v>
      </c>
    </row>
    <row r="298" spans="1:3">
      <c r="A298" s="42">
        <v>74700</v>
      </c>
      <c r="B298" s="44">
        <v>13847</v>
      </c>
      <c r="C298" s="11">
        <v>17623</v>
      </c>
    </row>
    <row r="299" spans="1:3">
      <c r="A299" s="42">
        <v>74750</v>
      </c>
      <c r="B299" s="44">
        <v>13860</v>
      </c>
      <c r="C299" s="43">
        <v>17638</v>
      </c>
    </row>
    <row r="300" spans="1:3">
      <c r="A300" s="42">
        <v>74800</v>
      </c>
      <c r="B300" s="44">
        <v>13873</v>
      </c>
      <c r="C300" s="11">
        <v>17653</v>
      </c>
    </row>
    <row r="301" spans="1:3">
      <c r="A301" s="42">
        <v>74850</v>
      </c>
      <c r="B301" s="44">
        <v>13886</v>
      </c>
      <c r="C301" s="11">
        <v>17668</v>
      </c>
    </row>
    <row r="302" spans="1:3">
      <c r="A302" s="42">
        <v>74900</v>
      </c>
      <c r="B302" s="44">
        <v>13899</v>
      </c>
      <c r="C302" s="11">
        <v>17683</v>
      </c>
    </row>
    <row r="303" spans="1:3">
      <c r="A303" s="42">
        <v>74950</v>
      </c>
      <c r="B303" s="44">
        <v>13912</v>
      </c>
      <c r="C303" s="43">
        <v>17698</v>
      </c>
    </row>
    <row r="304" spans="1:3">
      <c r="A304" s="42">
        <v>75000</v>
      </c>
      <c r="B304" s="44">
        <v>13925</v>
      </c>
      <c r="C304" s="11">
        <v>17713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1040</vt:lpstr>
      <vt:lpstr>Income</vt:lpstr>
      <vt:lpstr>Itemized Deductions</vt:lpstr>
      <vt:lpstr>Tax Table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2003-04-29T16:02:26Z</dcterms:created>
  <dcterms:modified xsi:type="dcterms:W3CDTF">2007-01-28T15:27:14Z</dcterms:modified>
</cp:coreProperties>
</file>