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7665" yWindow="-15" windowWidth="7740" windowHeight="7515" activeTab="3"/>
  </bookViews>
  <sheets>
    <sheet name="July" sheetId="1" r:id="rId1"/>
    <sheet name="August" sheetId="2" r:id="rId2"/>
    <sheet name="September" sheetId="3" r:id="rId3"/>
    <sheet name="Qtr 3" sheetId="4" r:id="rId4"/>
  </sheets>
  <calcPr calcId="124519"/>
</workbook>
</file>

<file path=xl/calcChain.xml><?xml version="1.0" encoding="utf-8"?>
<calcChain xmlns="http://schemas.openxmlformats.org/spreadsheetml/2006/main">
  <c r="O13" i="4"/>
  <c r="N13"/>
  <c r="O15"/>
  <c r="O14"/>
  <c r="K15"/>
  <c r="L15"/>
  <c r="M15"/>
  <c r="N15"/>
  <c r="K14"/>
  <c r="L14"/>
  <c r="M14"/>
  <c r="N14"/>
  <c r="K13"/>
  <c r="K17" s="1"/>
  <c r="L13"/>
  <c r="L17" s="1"/>
  <c r="M13"/>
  <c r="M17" s="1"/>
  <c r="N17"/>
  <c r="D30" i="3"/>
  <c r="D30" i="2"/>
  <c r="D30" i="1"/>
  <c r="D13" i="4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C15"/>
  <c r="C16"/>
  <c r="C17"/>
  <c r="C18"/>
  <c r="C19"/>
  <c r="C20"/>
  <c r="C21"/>
  <c r="C22"/>
  <c r="C23"/>
  <c r="C24"/>
  <c r="C25"/>
  <c r="C26"/>
  <c r="C27"/>
  <c r="C28"/>
  <c r="C14"/>
  <c r="C13"/>
  <c r="D30"/>
  <c r="G14" i="2"/>
  <c r="G15"/>
  <c r="G16"/>
  <c r="G17"/>
  <c r="G18"/>
  <c r="G19"/>
  <c r="G20"/>
  <c r="G21"/>
  <c r="G22"/>
  <c r="G23"/>
  <c r="G24"/>
  <c r="G25"/>
  <c r="G26"/>
  <c r="G27"/>
  <c r="G28"/>
  <c r="G14" i="3"/>
  <c r="G15"/>
  <c r="G16"/>
  <c r="G17"/>
  <c r="G18"/>
  <c r="G19"/>
  <c r="G20"/>
  <c r="G21"/>
  <c r="G22"/>
  <c r="G23"/>
  <c r="G24"/>
  <c r="G25"/>
  <c r="G26"/>
  <c r="G27"/>
  <c r="G28"/>
  <c r="G14" i="4"/>
  <c r="G15"/>
  <c r="G16"/>
  <c r="G17"/>
  <c r="G18"/>
  <c r="G19"/>
  <c r="G20"/>
  <c r="G21"/>
  <c r="G22"/>
  <c r="G23"/>
  <c r="G24"/>
  <c r="G25"/>
  <c r="G26"/>
  <c r="G27"/>
  <c r="G28"/>
  <c r="G14" i="1"/>
  <c r="G15"/>
  <c r="G16"/>
  <c r="G17"/>
  <c r="G18"/>
  <c r="G19"/>
  <c r="G20"/>
  <c r="G21"/>
  <c r="G22"/>
  <c r="G23"/>
  <c r="G24"/>
  <c r="G25"/>
  <c r="G26"/>
  <c r="G27"/>
  <c r="G28"/>
  <c r="G13" i="2"/>
  <c r="G13" i="3"/>
  <c r="G13" i="4"/>
  <c r="G13" i="1"/>
  <c r="F30" i="4"/>
  <c r="E30"/>
  <c r="C30"/>
  <c r="G30"/>
  <c r="F30" i="3"/>
  <c r="E30"/>
  <c r="C30"/>
  <c r="G30"/>
  <c r="F30" i="2"/>
  <c r="E30"/>
  <c r="C30"/>
  <c r="G30"/>
  <c r="E30" i="1"/>
  <c r="F30"/>
  <c r="G30"/>
  <c r="C30"/>
  <c r="O17" i="4" l="1"/>
</calcChain>
</file>

<file path=xl/sharedStrings.xml><?xml version="1.0" encoding="utf-8"?>
<sst xmlns="http://schemas.openxmlformats.org/spreadsheetml/2006/main" count="102" uniqueCount="28">
  <si>
    <t>Monthly Sales Report</t>
  </si>
  <si>
    <t>Sales</t>
  </si>
  <si>
    <t>Ingredients</t>
  </si>
  <si>
    <t>Labor</t>
  </si>
  <si>
    <t>Net Profit</t>
  </si>
  <si>
    <t>Three Sisters, OR</t>
  </si>
  <si>
    <t>Larkspur 1, CA</t>
  </si>
  <si>
    <t>Larkspur 2, CA</t>
  </si>
  <si>
    <t>San Francisco, CA</t>
  </si>
  <si>
    <t>San Diego, CA</t>
  </si>
  <si>
    <t>San Bernadino, CA</t>
  </si>
  <si>
    <t>Bend, OR</t>
  </si>
  <si>
    <t>Eugene, OR</t>
  </si>
  <si>
    <t>Seattle 2, WA</t>
  </si>
  <si>
    <t>Seattle 1, WA</t>
  </si>
  <si>
    <t>Redmond, WA</t>
  </si>
  <si>
    <t>Olympia, WA</t>
  </si>
  <si>
    <t>Spokane, WA</t>
  </si>
  <si>
    <t>Salem, OR</t>
  </si>
  <si>
    <t>Totals</t>
  </si>
  <si>
    <t>Portland 2, OR</t>
  </si>
  <si>
    <t>Portland 1, OR</t>
  </si>
  <si>
    <t>Coupons</t>
  </si>
  <si>
    <t>Qtr 3 Sales Report - Totals by City</t>
  </si>
  <si>
    <t>Qtr 3 Sales Report - Totals by Month</t>
  </si>
  <si>
    <t>July</t>
  </si>
  <si>
    <t>August</t>
  </si>
  <si>
    <t>September</t>
  </si>
</sst>
</file>

<file path=xl/styles.xml><?xml version="1.0" encoding="utf-8"?>
<styleSheet xmlns="http://schemas.openxmlformats.org/spreadsheetml/2006/main">
  <numFmts count="2">
    <numFmt numFmtId="42" formatCode="_(&quot;$&quot;* #,##0_);_(&quot;$&quot;* \(#,##0\);_(&quot;$&quot;* &quot;-&quot;_);_(@_)"/>
    <numFmt numFmtId="164" formatCode="_(&quot;$&quot;* #,##0_);_(&quot;$&quot;* \(#,##0\);_(&quot;$&quot;* &quot;-&quot;??_);_(@_)"/>
  </numFmts>
  <fonts count="11">
    <font>
      <sz val="10"/>
      <name val="Arial"/>
    </font>
    <font>
      <sz val="11"/>
      <color theme="1"/>
      <name val="Gill Sans MT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8"/>
      <color theme="3"/>
      <name val="Gill Sans MT"/>
      <family val="2"/>
      <scheme val="major"/>
    </font>
    <font>
      <sz val="11"/>
      <color theme="0"/>
      <name val="Gill Sans MT"/>
      <family val="2"/>
      <scheme val="minor"/>
    </font>
    <font>
      <sz val="10"/>
      <name val="Gill Sans MT"/>
      <family val="1"/>
      <scheme val="major"/>
    </font>
    <font>
      <b/>
      <sz val="18"/>
      <color theme="0"/>
      <name val="Gill Sans MT"/>
      <family val="2"/>
      <scheme val="major"/>
    </font>
    <font>
      <sz val="10"/>
      <color theme="0"/>
      <name val="Gill Sans MT"/>
      <family val="2"/>
      <scheme val="major"/>
    </font>
    <font>
      <sz val="14"/>
      <color theme="1"/>
      <name val="Gill Sans MT"/>
      <family val="2"/>
      <scheme val="minor"/>
    </font>
    <font>
      <sz val="14"/>
      <color theme="0"/>
      <name val="Gill Sans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10">
    <xf numFmtId="0" fontId="0" fillId="0" borderId="0" xfId="0"/>
    <xf numFmtId="0" fontId="6" fillId="0" borderId="0" xfId="0" applyFont="1"/>
    <xf numFmtId="0" fontId="7" fillId="4" borderId="0" xfId="2" applyFont="1" applyFill="1"/>
    <xf numFmtId="0" fontId="8" fillId="4" borderId="0" xfId="0" applyFont="1" applyFill="1"/>
    <xf numFmtId="0" fontId="5" fillId="3" borderId="0" xfId="4"/>
    <xf numFmtId="0" fontId="9" fillId="2" borderId="0" xfId="3" applyFont="1"/>
    <xf numFmtId="42" fontId="1" fillId="2" borderId="0" xfId="1" applyFont="1" applyFill="1"/>
    <xf numFmtId="0" fontId="10" fillId="3" borderId="0" xfId="4" applyFont="1"/>
    <xf numFmtId="42" fontId="5" fillId="3" borderId="0" xfId="1" applyFont="1" applyFill="1"/>
    <xf numFmtId="164" fontId="1" fillId="2" borderId="0" xfId="1" applyNumberFormat="1" applyFont="1" applyFill="1"/>
  </cellXfs>
  <cellStyles count="5">
    <cellStyle name="20% - Accent2" xfId="3" builtinId="34"/>
    <cellStyle name="Accent4" xfId="4" builtinId="41"/>
    <cellStyle name="Currency [0]" xfId="1" builtinId="7"/>
    <cellStyle name="Normal" xfId="0" builtinId="0"/>
    <cellStyle name="Title" xfId="2" builtin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9050"/>
          <a:ext cx="2105025" cy="155257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19050"/>
          <a:ext cx="2105025" cy="1552575"/>
          <a:chOff x="0" y="0"/>
          <a:chExt cx="261" cy="181"/>
        </a:xfrm>
      </xdr:grpSpPr>
      <xdr:pic>
        <xdr:nvPicPr>
          <xdr:cNvPr id="3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4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Whole Grains Bread ® 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19050"/>
          <a:ext cx="2105025" cy="1552575"/>
          <a:chOff x="0" y="0"/>
          <a:chExt cx="261" cy="181"/>
        </a:xfrm>
      </xdr:grpSpPr>
      <xdr:pic>
        <xdr:nvPicPr>
          <xdr:cNvPr id="3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4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Whole Grains Bread ® 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19050"/>
          <a:ext cx="2105025" cy="1552575"/>
          <a:chOff x="0" y="0"/>
          <a:chExt cx="261" cy="181"/>
        </a:xfrm>
      </xdr:grpSpPr>
      <xdr:pic>
        <xdr:nvPicPr>
          <xdr:cNvPr id="3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4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Whole Grains Bread ® 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51000" t="-20000" r="2000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1:H30"/>
  <sheetViews>
    <sheetView topLeftCell="A10" workbookViewId="0">
      <selection activeCell="G13" sqref="G13"/>
    </sheetView>
  </sheetViews>
  <sheetFormatPr defaultRowHeight="15"/>
  <cols>
    <col min="1" max="1" width="9.140625" style="1"/>
    <col min="2" max="2" width="17.7109375" style="1" bestFit="1" customWidth="1"/>
    <col min="3" max="3" width="12.42578125" style="1" bestFit="1" customWidth="1"/>
    <col min="4" max="4" width="11.28515625" style="1" bestFit="1" customWidth="1"/>
    <col min="5" max="5" width="13.7109375" style="1" bestFit="1" customWidth="1"/>
    <col min="6" max="6" width="10.85546875" style="1" bestFit="1" customWidth="1"/>
    <col min="7" max="7" width="12.42578125" style="1" bestFit="1" customWidth="1"/>
    <col min="8" max="16384" width="9.140625" style="1"/>
  </cols>
  <sheetData>
    <row r="11" spans="1:8" ht="27.75">
      <c r="A11" s="2" t="s">
        <v>0</v>
      </c>
      <c r="B11" s="3"/>
      <c r="C11" s="3"/>
      <c r="D11" s="3"/>
      <c r="E11" s="3"/>
      <c r="F11" s="3"/>
      <c r="G11" s="3"/>
      <c r="H11"/>
    </row>
    <row r="12" spans="1:8" ht="21.75">
      <c r="A12" s="4"/>
      <c r="B12" s="4"/>
      <c r="C12" s="5" t="s">
        <v>1</v>
      </c>
      <c r="D12" s="5" t="s">
        <v>22</v>
      </c>
      <c r="E12" s="5" t="s">
        <v>2</v>
      </c>
      <c r="F12" s="5" t="s">
        <v>3</v>
      </c>
      <c r="G12" s="7" t="s">
        <v>4</v>
      </c>
    </row>
    <row r="13" spans="1:8" ht="17.25">
      <c r="A13" s="4"/>
      <c r="B13" s="4" t="s">
        <v>11</v>
      </c>
      <c r="C13" s="9">
        <v>77854</v>
      </c>
      <c r="D13" s="9">
        <v>16254</v>
      </c>
      <c r="E13" s="9">
        <v>6142.6805999999997</v>
      </c>
      <c r="F13" s="9">
        <v>8563.94</v>
      </c>
      <c r="G13" s="8">
        <f>C13-D13-E13-F13</f>
        <v>46893.379399999998</v>
      </c>
    </row>
    <row r="14" spans="1:8" ht="17.25">
      <c r="A14" s="4"/>
      <c r="B14" s="4" t="s">
        <v>12</v>
      </c>
      <c r="C14" s="9">
        <v>86151</v>
      </c>
      <c r="D14" s="9">
        <v>11352</v>
      </c>
      <c r="E14" s="9">
        <v>6797.3139000000001</v>
      </c>
      <c r="F14" s="9">
        <v>9476.61</v>
      </c>
      <c r="G14" s="8">
        <f t="shared" ref="G14:G28" si="0">C14-D14-E14-F14</f>
        <v>58525.076100000006</v>
      </c>
    </row>
    <row r="15" spans="1:8" ht="17.25">
      <c r="A15" s="4"/>
      <c r="B15" s="4" t="s">
        <v>6</v>
      </c>
      <c r="C15" s="9">
        <v>132945</v>
      </c>
      <c r="D15" s="9">
        <v>27948</v>
      </c>
      <c r="E15" s="9">
        <v>10489.360499999999</v>
      </c>
      <c r="F15" s="9">
        <v>14623.95</v>
      </c>
      <c r="G15" s="8">
        <f t="shared" si="0"/>
        <v>79883.689500000008</v>
      </c>
    </row>
    <row r="16" spans="1:8" ht="17.25">
      <c r="A16" s="4"/>
      <c r="B16" s="4" t="s">
        <v>7</v>
      </c>
      <c r="C16" s="9">
        <v>141568</v>
      </c>
      <c r="D16" s="9">
        <v>18220</v>
      </c>
      <c r="E16" s="9">
        <v>11169.715200000001</v>
      </c>
      <c r="F16" s="9">
        <v>15572.48</v>
      </c>
      <c r="G16" s="8">
        <f t="shared" si="0"/>
        <v>96605.804799999998</v>
      </c>
    </row>
    <row r="17" spans="1:7" ht="17.25">
      <c r="A17" s="4"/>
      <c r="B17" s="4" t="s">
        <v>16</v>
      </c>
      <c r="C17" s="9">
        <v>71524</v>
      </c>
      <c r="D17" s="9">
        <v>9457</v>
      </c>
      <c r="E17" s="9">
        <v>5643.2435999999998</v>
      </c>
      <c r="F17" s="9">
        <v>7867.64</v>
      </c>
      <c r="G17" s="8">
        <f t="shared" si="0"/>
        <v>48556.116399999999</v>
      </c>
    </row>
    <row r="18" spans="1:7" ht="17.25">
      <c r="A18" s="4"/>
      <c r="B18" s="4" t="s">
        <v>21</v>
      </c>
      <c r="C18" s="9">
        <v>189332</v>
      </c>
      <c r="D18" s="9">
        <v>16325</v>
      </c>
      <c r="E18" s="9">
        <v>14938.2948</v>
      </c>
      <c r="F18" s="9">
        <v>20826.52</v>
      </c>
      <c r="G18" s="8">
        <f t="shared" si="0"/>
        <v>137242.18520000001</v>
      </c>
    </row>
    <row r="19" spans="1:7" ht="17.25">
      <c r="A19" s="4"/>
      <c r="B19" s="4" t="s">
        <v>20</v>
      </c>
      <c r="C19" s="9">
        <v>162312</v>
      </c>
      <c r="D19" s="9">
        <v>14335</v>
      </c>
      <c r="E19" s="9">
        <v>12806.416799999999</v>
      </c>
      <c r="F19" s="9">
        <v>17854.32</v>
      </c>
      <c r="G19" s="8">
        <f t="shared" si="0"/>
        <v>117316.26319999999</v>
      </c>
    </row>
    <row r="20" spans="1:7" ht="17.25">
      <c r="A20" s="4"/>
      <c r="B20" s="4" t="s">
        <v>15</v>
      </c>
      <c r="C20" s="9">
        <v>164588</v>
      </c>
      <c r="D20" s="9">
        <v>21554</v>
      </c>
      <c r="E20" s="9">
        <v>12985.993199999999</v>
      </c>
      <c r="F20" s="9">
        <v>18104.68</v>
      </c>
      <c r="G20" s="8">
        <f t="shared" si="0"/>
        <v>111943.32680000001</v>
      </c>
    </row>
    <row r="21" spans="1:7" ht="17.25">
      <c r="A21" s="4"/>
      <c r="B21" s="4" t="s">
        <v>18</v>
      </c>
      <c r="C21" s="9">
        <v>101645</v>
      </c>
      <c r="D21" s="9">
        <v>19458</v>
      </c>
      <c r="E21" s="9">
        <v>8019.7905000000001</v>
      </c>
      <c r="F21" s="9">
        <v>11180.95</v>
      </c>
      <c r="G21" s="8">
        <f t="shared" si="0"/>
        <v>62986.2595</v>
      </c>
    </row>
    <row r="22" spans="1:7" ht="17.25">
      <c r="A22" s="4"/>
      <c r="B22" s="4" t="s">
        <v>10</v>
      </c>
      <c r="C22" s="9">
        <v>97552</v>
      </c>
      <c r="D22" s="9">
        <v>10335</v>
      </c>
      <c r="E22" s="9">
        <v>7696.8527999999997</v>
      </c>
      <c r="F22" s="9">
        <v>10730.72</v>
      </c>
      <c r="G22" s="8">
        <f t="shared" si="0"/>
        <v>68789.427200000006</v>
      </c>
    </row>
    <row r="23" spans="1:7" ht="17.25">
      <c r="A23" s="4"/>
      <c r="B23" s="4" t="s">
        <v>9</v>
      </c>
      <c r="C23" s="9">
        <v>81345</v>
      </c>
      <c r="D23" s="9">
        <v>7558</v>
      </c>
      <c r="E23" s="9">
        <v>6418.1205</v>
      </c>
      <c r="F23" s="9">
        <v>8947.9500000000007</v>
      </c>
      <c r="G23" s="8">
        <f t="shared" si="0"/>
        <v>58420.929499999998</v>
      </c>
    </row>
    <row r="24" spans="1:7" ht="17.25">
      <c r="A24" s="4"/>
      <c r="B24" s="4" t="s">
        <v>8</v>
      </c>
      <c r="C24" s="9">
        <v>141522</v>
      </c>
      <c r="D24" s="9">
        <v>11668</v>
      </c>
      <c r="E24" s="9">
        <v>11166.085799999999</v>
      </c>
      <c r="F24" s="9">
        <v>15567.42</v>
      </c>
      <c r="G24" s="8">
        <f t="shared" si="0"/>
        <v>103120.4942</v>
      </c>
    </row>
    <row r="25" spans="1:7" ht="17.25">
      <c r="A25" s="4"/>
      <c r="B25" s="4" t="s">
        <v>14</v>
      </c>
      <c r="C25" s="9">
        <v>210541</v>
      </c>
      <c r="D25" s="9">
        <v>21665</v>
      </c>
      <c r="E25" s="9">
        <v>16611.6849</v>
      </c>
      <c r="F25" s="9">
        <v>23159.51</v>
      </c>
      <c r="G25" s="8">
        <f t="shared" si="0"/>
        <v>149104.8051</v>
      </c>
    </row>
    <row r="26" spans="1:7" ht="17.25">
      <c r="A26" s="4"/>
      <c r="B26" s="4" t="s">
        <v>13</v>
      </c>
      <c r="C26" s="9">
        <v>165422</v>
      </c>
      <c r="D26" s="9">
        <v>14665</v>
      </c>
      <c r="E26" s="9">
        <v>13051.7958</v>
      </c>
      <c r="F26" s="9">
        <v>18196.419999999998</v>
      </c>
      <c r="G26" s="8">
        <f t="shared" si="0"/>
        <v>119508.78420000001</v>
      </c>
    </row>
    <row r="27" spans="1:7" ht="17.25">
      <c r="A27" s="4"/>
      <c r="B27" s="4" t="s">
        <v>17</v>
      </c>
      <c r="C27" s="9">
        <v>88465</v>
      </c>
      <c r="D27" s="9">
        <v>9487</v>
      </c>
      <c r="E27" s="9">
        <v>6979.8885</v>
      </c>
      <c r="F27" s="9">
        <v>9731.15</v>
      </c>
      <c r="G27" s="8">
        <f t="shared" si="0"/>
        <v>62266.961499999998</v>
      </c>
    </row>
    <row r="28" spans="1:7" ht="17.25">
      <c r="A28" s="4"/>
      <c r="B28" s="4" t="s">
        <v>5</v>
      </c>
      <c r="C28" s="9">
        <v>79546</v>
      </c>
      <c r="D28" s="9">
        <v>5641</v>
      </c>
      <c r="E28" s="9">
        <v>6276.1794</v>
      </c>
      <c r="F28" s="9">
        <v>8750.06</v>
      </c>
      <c r="G28" s="8">
        <f t="shared" si="0"/>
        <v>58878.760600000009</v>
      </c>
    </row>
    <row r="29" spans="1:7" ht="17.25">
      <c r="A29" s="4"/>
      <c r="B29" s="4"/>
      <c r="C29" s="6"/>
      <c r="D29" s="6"/>
      <c r="E29" s="6"/>
      <c r="F29" s="6"/>
      <c r="G29" s="8"/>
    </row>
    <row r="30" spans="1:7" ht="17.25">
      <c r="A30" s="4"/>
      <c r="B30" s="4" t="s">
        <v>19</v>
      </c>
      <c r="C30" s="6">
        <f>SUM(C13:C28)</f>
        <v>1992312</v>
      </c>
      <c r="D30" s="6">
        <f>SUM(D13:D28)</f>
        <v>235922</v>
      </c>
      <c r="E30" s="6">
        <f>SUM(E13:E28)</f>
        <v>157193.41680000001</v>
      </c>
      <c r="F30" s="6">
        <f>SUM(F13:F28)</f>
        <v>219154.31999999998</v>
      </c>
      <c r="G30" s="8">
        <f>SUM(G13:G28)</f>
        <v>1380042.2631999999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1:H30"/>
  <sheetViews>
    <sheetView topLeftCell="A19" workbookViewId="0">
      <selection activeCell="C13" sqref="C13"/>
    </sheetView>
  </sheetViews>
  <sheetFormatPr defaultRowHeight="15"/>
  <cols>
    <col min="1" max="1" width="9.140625" style="1"/>
    <col min="2" max="2" width="17.7109375" style="1" bestFit="1" customWidth="1"/>
    <col min="3" max="3" width="12.42578125" style="1" bestFit="1" customWidth="1"/>
    <col min="4" max="4" width="11.28515625" style="1" bestFit="1" customWidth="1"/>
    <col min="5" max="5" width="13.7109375" style="1" bestFit="1" customWidth="1"/>
    <col min="6" max="6" width="10.85546875" style="1" bestFit="1" customWidth="1"/>
    <col min="7" max="7" width="12.42578125" style="1" bestFit="1" customWidth="1"/>
    <col min="8" max="16384" width="9.140625" style="1"/>
  </cols>
  <sheetData>
    <row r="11" spans="1:8" ht="27.75">
      <c r="A11" s="2" t="s">
        <v>0</v>
      </c>
      <c r="B11" s="3"/>
      <c r="C11" s="3"/>
      <c r="D11" s="3"/>
      <c r="E11" s="3"/>
      <c r="F11" s="3"/>
      <c r="G11" s="3"/>
      <c r="H11"/>
    </row>
    <row r="12" spans="1:8" ht="21.75">
      <c r="A12" s="4"/>
      <c r="B12" s="4"/>
      <c r="C12" s="5" t="s">
        <v>1</v>
      </c>
      <c r="D12" s="5" t="s">
        <v>22</v>
      </c>
      <c r="E12" s="5" t="s">
        <v>2</v>
      </c>
      <c r="F12" s="5" t="s">
        <v>3</v>
      </c>
      <c r="G12" s="7" t="s">
        <v>4</v>
      </c>
    </row>
    <row r="13" spans="1:8" ht="17.25">
      <c r="A13" s="4"/>
      <c r="B13" s="4" t="s">
        <v>11</v>
      </c>
      <c r="C13" s="9">
        <v>85639.4</v>
      </c>
      <c r="D13" s="9">
        <v>31695.3</v>
      </c>
      <c r="E13" s="9">
        <v>7985.4847799999998</v>
      </c>
      <c r="F13" s="9">
        <v>9420.3340000000007</v>
      </c>
      <c r="G13" s="8">
        <f>C13-D13-E13-F13</f>
        <v>36538.28121999999</v>
      </c>
    </row>
    <row r="14" spans="1:8" ht="17.25">
      <c r="A14" s="4"/>
      <c r="B14" s="4" t="s">
        <v>12</v>
      </c>
      <c r="C14" s="9">
        <v>76674.39</v>
      </c>
      <c r="D14" s="9">
        <v>10103.280000000001</v>
      </c>
      <c r="E14" s="9">
        <v>7477.0452900000009</v>
      </c>
      <c r="F14" s="9">
        <v>8434.1828999999998</v>
      </c>
      <c r="G14" s="8">
        <f t="shared" ref="G14:G28" si="0">C14-D14-E14-F14</f>
        <v>50659.881809999999</v>
      </c>
    </row>
    <row r="15" spans="1:8" ht="17.25">
      <c r="A15" s="4"/>
      <c r="B15" s="4" t="s">
        <v>6</v>
      </c>
      <c r="C15" s="9">
        <v>102367.65</v>
      </c>
      <c r="D15" s="9">
        <v>18166.2</v>
      </c>
      <c r="E15" s="9">
        <v>8076.8075849999996</v>
      </c>
      <c r="F15" s="9">
        <v>13088.43525</v>
      </c>
      <c r="G15" s="8">
        <f t="shared" si="0"/>
        <v>63036.207164999993</v>
      </c>
    </row>
    <row r="16" spans="1:8" ht="17.25">
      <c r="A16" s="4"/>
      <c r="B16" s="4" t="s">
        <v>7</v>
      </c>
      <c r="C16" s="9">
        <v>184038.39999999999</v>
      </c>
      <c r="D16" s="9">
        <v>22775</v>
      </c>
      <c r="E16" s="9">
        <v>14520.629760000002</v>
      </c>
      <c r="F16" s="9">
        <v>19559.034879999999</v>
      </c>
      <c r="G16" s="8">
        <f t="shared" si="0"/>
        <v>127183.73535999999</v>
      </c>
    </row>
    <row r="17" spans="1:7" ht="17.25">
      <c r="A17" s="4"/>
      <c r="B17" s="4" t="s">
        <v>16</v>
      </c>
      <c r="C17" s="9">
        <v>72954.48</v>
      </c>
      <c r="D17" s="9">
        <v>9787.994999999999</v>
      </c>
      <c r="E17" s="9">
        <v>5756.1084719999999</v>
      </c>
      <c r="F17" s="9">
        <v>8024.9928000000009</v>
      </c>
      <c r="G17" s="8">
        <f t="shared" si="0"/>
        <v>49385.383728000001</v>
      </c>
    </row>
    <row r="18" spans="1:7" ht="17.25">
      <c r="A18" s="4"/>
      <c r="B18" s="4" t="s">
        <v>21</v>
      </c>
      <c r="C18" s="9">
        <v>187438.68</v>
      </c>
      <c r="D18" s="9">
        <v>26936.25</v>
      </c>
      <c r="E18" s="9">
        <v>14788.911851999999</v>
      </c>
      <c r="F18" s="9">
        <v>20618.254799999999</v>
      </c>
      <c r="G18" s="8">
        <f t="shared" si="0"/>
        <v>125095.26334800001</v>
      </c>
    </row>
    <row r="19" spans="1:7" ht="17.25">
      <c r="A19" s="4"/>
      <c r="B19" s="4" t="s">
        <v>20</v>
      </c>
      <c r="C19" s="9">
        <v>186658.8</v>
      </c>
      <c r="D19" s="9">
        <v>16485.25</v>
      </c>
      <c r="E19" s="9">
        <v>11397.710951999999</v>
      </c>
      <c r="F19" s="9">
        <v>20532.467999999997</v>
      </c>
      <c r="G19" s="8">
        <f t="shared" si="0"/>
        <v>138243.371048</v>
      </c>
    </row>
    <row r="20" spans="1:7" ht="17.25">
      <c r="A20" s="4"/>
      <c r="B20" s="4" t="s">
        <v>15</v>
      </c>
      <c r="C20" s="9">
        <v>213964.4</v>
      </c>
      <c r="D20" s="9">
        <v>28020.2</v>
      </c>
      <c r="E20" s="9">
        <v>16881.791160000001</v>
      </c>
      <c r="F20" s="9">
        <v>22630.85</v>
      </c>
      <c r="G20" s="8">
        <f t="shared" si="0"/>
        <v>146431.55883999998</v>
      </c>
    </row>
    <row r="21" spans="1:7" ht="17.25">
      <c r="A21" s="4"/>
      <c r="B21" s="4" t="s">
        <v>18</v>
      </c>
      <c r="C21" s="9">
        <v>86398.25</v>
      </c>
      <c r="D21" s="9">
        <v>16539.3</v>
      </c>
      <c r="E21" s="9">
        <v>7217.8114500000001</v>
      </c>
      <c r="F21" s="9">
        <v>9503.8075000000008</v>
      </c>
      <c r="G21" s="8">
        <f t="shared" si="0"/>
        <v>53137.331049999993</v>
      </c>
    </row>
    <row r="22" spans="1:7" ht="17.25">
      <c r="A22" s="4"/>
      <c r="B22" s="4" t="s">
        <v>10</v>
      </c>
      <c r="C22" s="9">
        <v>121940</v>
      </c>
      <c r="D22" s="9">
        <v>12918.75</v>
      </c>
      <c r="E22" s="9">
        <v>8466.5380800000003</v>
      </c>
      <c r="F22" s="9">
        <v>13413.4</v>
      </c>
      <c r="G22" s="8">
        <f t="shared" si="0"/>
        <v>87141.311920000007</v>
      </c>
    </row>
    <row r="23" spans="1:7" ht="17.25">
      <c r="A23" s="4"/>
      <c r="B23" s="4" t="s">
        <v>9</v>
      </c>
      <c r="C23" s="9">
        <v>95092.305000000008</v>
      </c>
      <c r="D23" s="9">
        <v>8835.3019999999997</v>
      </c>
      <c r="E23" s="9">
        <v>8022.6506250000002</v>
      </c>
      <c r="F23" s="9">
        <v>15211.515000000001</v>
      </c>
      <c r="G23" s="8">
        <f t="shared" si="0"/>
        <v>63022.837375000017</v>
      </c>
    </row>
    <row r="24" spans="1:7" ht="17.25">
      <c r="A24" s="4"/>
      <c r="B24" s="4" t="s">
        <v>8</v>
      </c>
      <c r="C24" s="9">
        <v>219359.1</v>
      </c>
      <c r="D24" s="9">
        <v>14585</v>
      </c>
      <c r="E24" s="9">
        <v>17307.432989999998</v>
      </c>
      <c r="F24" s="9">
        <v>20237.646000000001</v>
      </c>
      <c r="G24" s="8">
        <f t="shared" si="0"/>
        <v>167229.02101</v>
      </c>
    </row>
    <row r="25" spans="1:7" ht="17.25">
      <c r="A25" s="4"/>
      <c r="B25" s="4" t="s">
        <v>14</v>
      </c>
      <c r="C25" s="9">
        <v>201024.54679999998</v>
      </c>
      <c r="D25" s="9">
        <v>20685.741999999998</v>
      </c>
      <c r="E25" s="9">
        <v>18272.85339</v>
      </c>
      <c r="F25" s="9">
        <v>22112.700147999996</v>
      </c>
      <c r="G25" s="8">
        <f t="shared" si="0"/>
        <v>139953.25126199998</v>
      </c>
    </row>
    <row r="26" spans="1:7" ht="17.25">
      <c r="A26" s="4"/>
      <c r="B26" s="4" t="s">
        <v>13</v>
      </c>
      <c r="C26" s="9">
        <v>163767.78</v>
      </c>
      <c r="D26" s="9">
        <v>15398.25</v>
      </c>
      <c r="E26" s="9">
        <v>12921.277842</v>
      </c>
      <c r="F26" s="9">
        <v>18014.4558</v>
      </c>
      <c r="G26" s="8">
        <f t="shared" si="0"/>
        <v>117433.79635799999</v>
      </c>
    </row>
    <row r="27" spans="1:7" ht="17.25">
      <c r="A27" s="4"/>
      <c r="B27" s="4" t="s">
        <v>17</v>
      </c>
      <c r="C27" s="9">
        <v>106158</v>
      </c>
      <c r="D27" s="9">
        <v>11384.4</v>
      </c>
      <c r="E27" s="9">
        <v>9422.8494750000009</v>
      </c>
      <c r="F27" s="9">
        <v>13623.61</v>
      </c>
      <c r="G27" s="8">
        <f t="shared" si="0"/>
        <v>71727.14052500001</v>
      </c>
    </row>
    <row r="28" spans="1:7" ht="17.25">
      <c r="A28" s="4"/>
      <c r="B28" s="4" t="s">
        <v>5</v>
      </c>
      <c r="C28" s="9">
        <v>62801.566999999995</v>
      </c>
      <c r="D28" s="9">
        <v>4453.5694999999996</v>
      </c>
      <c r="E28" s="9">
        <v>9414.2690999999995</v>
      </c>
      <c r="F28" s="9">
        <v>6908.1723699999993</v>
      </c>
      <c r="G28" s="8">
        <f t="shared" si="0"/>
        <v>42025.55603</v>
      </c>
    </row>
    <row r="29" spans="1:7" ht="17.25">
      <c r="A29" s="4"/>
      <c r="B29" s="4"/>
      <c r="C29" s="6"/>
      <c r="D29" s="6"/>
      <c r="E29" s="6"/>
      <c r="F29" s="6"/>
      <c r="G29" s="8"/>
    </row>
    <row r="30" spans="1:7" ht="17.25">
      <c r="A30" s="4"/>
      <c r="B30" s="4" t="s">
        <v>19</v>
      </c>
      <c r="C30" s="6">
        <f>SUM(C13:C28)</f>
        <v>2166277.7487999997</v>
      </c>
      <c r="D30" s="6">
        <f>SUM(D13:D28)</f>
        <v>268769.78849999997</v>
      </c>
      <c r="E30" s="6">
        <f>SUM(E13:E28)</f>
        <v>177930.17280299999</v>
      </c>
      <c r="F30" s="6">
        <f>SUM(F13:F28)</f>
        <v>241333.85944799997</v>
      </c>
      <c r="G30" s="8">
        <f>SUM(G13:G28)</f>
        <v>1478243.928049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1:H30"/>
  <sheetViews>
    <sheetView workbookViewId="0">
      <selection activeCell="C13" sqref="C13"/>
    </sheetView>
  </sheetViews>
  <sheetFormatPr defaultRowHeight="15"/>
  <cols>
    <col min="1" max="1" width="9.140625" style="1"/>
    <col min="2" max="2" width="17.7109375" style="1" bestFit="1" customWidth="1"/>
    <col min="3" max="3" width="12.42578125" style="1" bestFit="1" customWidth="1"/>
    <col min="4" max="4" width="11.28515625" style="1" bestFit="1" customWidth="1"/>
    <col min="5" max="5" width="13.7109375" style="1" bestFit="1" customWidth="1"/>
    <col min="6" max="6" width="10.85546875" style="1" bestFit="1" customWidth="1"/>
    <col min="7" max="7" width="12.42578125" style="1" bestFit="1" customWidth="1"/>
    <col min="8" max="16384" width="9.140625" style="1"/>
  </cols>
  <sheetData>
    <row r="11" spans="1:8" ht="27.75">
      <c r="A11" s="2" t="s">
        <v>0</v>
      </c>
      <c r="B11" s="3"/>
      <c r="C11" s="3"/>
      <c r="D11" s="3"/>
      <c r="E11" s="3"/>
      <c r="F11" s="3"/>
      <c r="G11" s="3"/>
      <c r="H11"/>
    </row>
    <row r="12" spans="1:8" ht="21.75">
      <c r="A12" s="4"/>
      <c r="B12" s="4"/>
      <c r="C12" s="5" t="s">
        <v>1</v>
      </c>
      <c r="D12" s="5" t="s">
        <v>22</v>
      </c>
      <c r="E12" s="5" t="s">
        <v>2</v>
      </c>
      <c r="F12" s="5" t="s">
        <v>3</v>
      </c>
      <c r="G12" s="7" t="s">
        <v>4</v>
      </c>
    </row>
    <row r="13" spans="1:8" ht="17.25">
      <c r="A13" s="4"/>
      <c r="B13" s="4" t="s">
        <v>11</v>
      </c>
      <c r="C13" s="9">
        <v>73961.3</v>
      </c>
      <c r="D13" s="9">
        <v>12190.5</v>
      </c>
      <c r="E13" s="9">
        <v>6154.9659611999996</v>
      </c>
      <c r="F13" s="9">
        <v>8135.7430000000004</v>
      </c>
      <c r="G13" s="8">
        <f>C13-D13-E13-F13</f>
        <v>47480.091038800005</v>
      </c>
    </row>
    <row r="14" spans="1:8" ht="17.25">
      <c r="A14" s="4"/>
      <c r="B14" s="4" t="s">
        <v>12</v>
      </c>
      <c r="C14" s="9">
        <v>73228.350000000006</v>
      </c>
      <c r="D14" s="9">
        <v>14190</v>
      </c>
      <c r="E14" s="9">
        <v>5777.7168149999998</v>
      </c>
      <c r="F14" s="9">
        <v>10338.98151</v>
      </c>
      <c r="G14" s="8">
        <f t="shared" ref="G14:G28" si="0">C14-D14-E14-F14</f>
        <v>42921.651675000008</v>
      </c>
    </row>
    <row r="15" spans="1:8" ht="17.25">
      <c r="A15" s="4"/>
      <c r="B15" s="4" t="s">
        <v>6</v>
      </c>
      <c r="C15" s="9">
        <v>128956.65</v>
      </c>
      <c r="D15" s="9">
        <v>28506.959999999999</v>
      </c>
      <c r="E15" s="9">
        <v>11674.658236499999</v>
      </c>
      <c r="F15" s="9">
        <v>19303.614000000001</v>
      </c>
      <c r="G15" s="8">
        <f t="shared" si="0"/>
        <v>69471.417763500009</v>
      </c>
    </row>
    <row r="16" spans="1:8" ht="17.25">
      <c r="A16" s="4"/>
      <c r="B16" s="4" t="s">
        <v>7</v>
      </c>
      <c r="C16" s="9">
        <v>155724.79999999999</v>
      </c>
      <c r="D16" s="9">
        <v>15487</v>
      </c>
      <c r="E16" s="9">
        <v>11006.637358080001</v>
      </c>
      <c r="F16" s="9">
        <v>19552.805887999999</v>
      </c>
      <c r="G16" s="8">
        <f t="shared" si="0"/>
        <v>109678.35675391999</v>
      </c>
    </row>
    <row r="17" spans="1:7" ht="17.25">
      <c r="A17" s="4"/>
      <c r="B17" s="4" t="s">
        <v>16</v>
      </c>
      <c r="C17" s="9">
        <v>67232.56</v>
      </c>
      <c r="D17" s="9">
        <v>8984.15</v>
      </c>
      <c r="E17" s="9">
        <v>5304.6489839999995</v>
      </c>
      <c r="F17" s="9">
        <v>7395.5815999999995</v>
      </c>
      <c r="G17" s="8">
        <f t="shared" si="0"/>
        <v>45548.179415999999</v>
      </c>
    </row>
    <row r="18" spans="1:7" ht="17.25">
      <c r="A18" s="4"/>
      <c r="B18" s="4" t="s">
        <v>21</v>
      </c>
      <c r="C18" s="9">
        <v>168410.81399999998</v>
      </c>
      <c r="D18" s="9">
        <v>14521.0875</v>
      </c>
      <c r="E18" s="9">
        <v>2985.4182157800001</v>
      </c>
      <c r="F18" s="9">
        <v>22909.172000000002</v>
      </c>
      <c r="G18" s="8">
        <f t="shared" si="0"/>
        <v>127995.13628421999</v>
      </c>
    </row>
    <row r="19" spans="1:7" ht="17.25">
      <c r="A19" s="4"/>
      <c r="B19" s="4" t="s">
        <v>20</v>
      </c>
      <c r="C19" s="9">
        <v>158335.356</v>
      </c>
      <c r="D19" s="9">
        <v>14621.7</v>
      </c>
      <c r="E19" s="9">
        <v>14234.332273199998</v>
      </c>
      <c r="F19" s="9">
        <v>17416.889159999999</v>
      </c>
      <c r="G19" s="8">
        <f t="shared" si="0"/>
        <v>112062.43456679999</v>
      </c>
    </row>
    <row r="20" spans="1:7" ht="17.25">
      <c r="A20" s="4"/>
      <c r="B20" s="4" t="s">
        <v>15</v>
      </c>
      <c r="C20" s="9">
        <v>189276.2</v>
      </c>
      <c r="D20" s="9">
        <v>26295.88</v>
      </c>
      <c r="E20" s="9">
        <v>15907.84167</v>
      </c>
      <c r="F20" s="9">
        <v>20820.381999999998</v>
      </c>
      <c r="G20" s="8">
        <f t="shared" si="0"/>
        <v>126252.09633000001</v>
      </c>
    </row>
    <row r="21" spans="1:7" ht="17.25">
      <c r="A21" s="4"/>
      <c r="B21" s="4" t="s">
        <v>18</v>
      </c>
      <c r="C21" s="9">
        <v>127056.25</v>
      </c>
      <c r="D21" s="9">
        <v>25489.98</v>
      </c>
      <c r="E21" s="9">
        <v>10024.738125</v>
      </c>
      <c r="F21" s="9">
        <v>10605.578313000002</v>
      </c>
      <c r="G21" s="8">
        <f t="shared" si="0"/>
        <v>80935.953561999995</v>
      </c>
    </row>
    <row r="22" spans="1:7" ht="17.25">
      <c r="A22" s="4"/>
      <c r="B22" s="4" t="s">
        <v>10</v>
      </c>
      <c r="C22" s="9">
        <v>92264.681599999996</v>
      </c>
      <c r="D22" s="9">
        <v>9774.8429999999989</v>
      </c>
      <c r="E22" s="9">
        <v>7279.6833782399999</v>
      </c>
      <c r="F22" s="9">
        <v>12018.4064</v>
      </c>
      <c r="G22" s="8">
        <f t="shared" si="0"/>
        <v>63191.748821759997</v>
      </c>
    </row>
    <row r="23" spans="1:7" ht="17.25">
      <c r="A23" s="4"/>
      <c r="B23" s="4" t="s">
        <v>9</v>
      </c>
      <c r="C23" s="9">
        <v>85493.595000000001</v>
      </c>
      <c r="D23" s="9">
        <v>8427.17</v>
      </c>
      <c r="E23" s="9">
        <v>6745.4446454999998</v>
      </c>
      <c r="F23" s="9">
        <v>8811.4042829999999</v>
      </c>
      <c r="G23" s="8">
        <f t="shared" si="0"/>
        <v>61509.576071500007</v>
      </c>
    </row>
    <row r="24" spans="1:7" ht="17.25">
      <c r="A24" s="4"/>
      <c r="B24" s="4" t="s">
        <v>8</v>
      </c>
      <c r="C24" s="9">
        <v>149305.71</v>
      </c>
      <c r="D24" s="9">
        <v>15751.8</v>
      </c>
      <c r="E24" s="9">
        <v>12416.687409599999</v>
      </c>
      <c r="F24" s="9">
        <v>16423.628099999998</v>
      </c>
      <c r="G24" s="8">
        <f t="shared" si="0"/>
        <v>104713.59449040001</v>
      </c>
    </row>
    <row r="25" spans="1:7" ht="17.25">
      <c r="A25" s="4"/>
      <c r="B25" s="4" t="s">
        <v>14</v>
      </c>
      <c r="C25" s="9">
        <v>298968.21999999997</v>
      </c>
      <c r="D25" s="9">
        <v>26431.3</v>
      </c>
      <c r="E25" s="9">
        <v>17197.911260121</v>
      </c>
      <c r="F25" s="9">
        <v>32886.504199999996</v>
      </c>
      <c r="G25" s="8">
        <f t="shared" si="0"/>
        <v>222452.50453987898</v>
      </c>
    </row>
    <row r="26" spans="1:7" ht="17.25">
      <c r="A26" s="4"/>
      <c r="B26" s="4" t="s">
        <v>13</v>
      </c>
      <c r="C26" s="9">
        <v>218357.04</v>
      </c>
      <c r="D26" s="9">
        <v>14342.37</v>
      </c>
      <c r="E26" s="9">
        <v>17228.370456000001</v>
      </c>
      <c r="F26" s="9">
        <v>26202.844799999995</v>
      </c>
      <c r="G26" s="8">
        <f t="shared" si="0"/>
        <v>160583.45474400002</v>
      </c>
    </row>
    <row r="27" spans="1:7" ht="17.25">
      <c r="A27" s="4"/>
      <c r="B27" s="4" t="s">
        <v>17</v>
      </c>
      <c r="C27" s="9">
        <v>98196.15</v>
      </c>
      <c r="D27" s="9">
        <v>8063.95</v>
      </c>
      <c r="E27" s="9">
        <v>7747.6762350000008</v>
      </c>
      <c r="F27" s="9">
        <v>11677.38</v>
      </c>
      <c r="G27" s="8">
        <f t="shared" si="0"/>
        <v>70707.143764999986</v>
      </c>
    </row>
    <row r="28" spans="1:7" ht="17.25">
      <c r="A28" s="4"/>
      <c r="B28" s="4" t="s">
        <v>5</v>
      </c>
      <c r="C28" s="9">
        <v>78511.902000000002</v>
      </c>
      <c r="D28" s="9">
        <v>5567.6670000000004</v>
      </c>
      <c r="E28" s="9">
        <v>7531.4152799999993</v>
      </c>
      <c r="F28" s="9">
        <v>9756.3168999999998</v>
      </c>
      <c r="G28" s="8">
        <f t="shared" si="0"/>
        <v>55656.502820000002</v>
      </c>
    </row>
    <row r="29" spans="1:7" ht="17.25">
      <c r="A29" s="4"/>
      <c r="B29" s="4"/>
      <c r="C29" s="6"/>
      <c r="D29" s="6"/>
      <c r="E29" s="6"/>
      <c r="F29" s="6"/>
      <c r="G29" s="8"/>
    </row>
    <row r="30" spans="1:7" ht="17.25">
      <c r="A30" s="4"/>
      <c r="B30" s="4" t="s">
        <v>19</v>
      </c>
      <c r="C30" s="6">
        <f>SUM(C13:C28)</f>
        <v>2163279.5785999997</v>
      </c>
      <c r="D30" s="6">
        <f>SUM(D13:D28)</f>
        <v>248646.35749999995</v>
      </c>
      <c r="E30" s="6">
        <f>SUM(E13:E28)</f>
        <v>159218.14630322097</v>
      </c>
      <c r="F30" s="6">
        <f>SUM(F13:F28)</f>
        <v>254255.232154</v>
      </c>
      <c r="G30" s="8">
        <f>SUM(G13:G28)</f>
        <v>1501159.8426427788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1:O30"/>
  <sheetViews>
    <sheetView tabSelected="1" topLeftCell="A4" workbookViewId="0">
      <selection activeCell="C13" sqref="C13"/>
    </sheetView>
  </sheetViews>
  <sheetFormatPr defaultRowHeight="15"/>
  <cols>
    <col min="1" max="1" width="9.140625" style="1"/>
    <col min="2" max="2" width="17.7109375" style="1" bestFit="1" customWidth="1"/>
    <col min="3" max="3" width="13.28515625" style="1" bestFit="1" customWidth="1"/>
    <col min="4" max="4" width="12" style="1" bestFit="1" customWidth="1"/>
    <col min="5" max="5" width="13.85546875" style="1" bestFit="1" customWidth="1"/>
    <col min="6" max="6" width="11.5703125" style="1" bestFit="1" customWidth="1"/>
    <col min="7" max="7" width="13.7109375" style="1" bestFit="1" customWidth="1"/>
    <col min="8" max="8" width="6.28515625" style="1" customWidth="1"/>
    <col min="9" max="9" width="9.140625" style="1"/>
    <col min="10" max="10" width="10.42578125" style="1" bestFit="1" customWidth="1"/>
    <col min="11" max="11" width="13.28515625" style="1" bestFit="1" customWidth="1"/>
    <col min="12" max="12" width="12" style="1" bestFit="1" customWidth="1"/>
    <col min="13" max="13" width="13.7109375" style="1" bestFit="1" customWidth="1"/>
    <col min="14" max="14" width="12" style="1" bestFit="1" customWidth="1"/>
    <col min="15" max="15" width="13.7109375" style="1" bestFit="1" customWidth="1"/>
    <col min="16" max="16384" width="9.140625" style="1"/>
  </cols>
  <sheetData>
    <row r="11" spans="1:15" ht="27.75">
      <c r="A11" s="2" t="s">
        <v>23</v>
      </c>
      <c r="B11" s="3"/>
      <c r="C11" s="3"/>
      <c r="D11" s="3"/>
      <c r="E11" s="3"/>
      <c r="F11" s="3"/>
      <c r="G11" s="3"/>
      <c r="H11"/>
      <c r="I11" s="2" t="s">
        <v>24</v>
      </c>
      <c r="J11" s="3"/>
      <c r="K11" s="3"/>
      <c r="L11" s="3"/>
      <c r="M11" s="3"/>
      <c r="N11" s="3"/>
      <c r="O11" s="3"/>
    </row>
    <row r="12" spans="1:15" ht="21.75">
      <c r="A12" s="4"/>
      <c r="B12" s="4"/>
      <c r="C12" s="5" t="s">
        <v>1</v>
      </c>
      <c r="D12" s="5" t="s">
        <v>22</v>
      </c>
      <c r="E12" s="5" t="s">
        <v>2</v>
      </c>
      <c r="F12" s="5" t="s">
        <v>3</v>
      </c>
      <c r="G12" s="7" t="s">
        <v>4</v>
      </c>
      <c r="I12" s="4"/>
      <c r="J12" s="4"/>
      <c r="K12" s="5" t="s">
        <v>1</v>
      </c>
      <c r="L12" s="5" t="s">
        <v>22</v>
      </c>
      <c r="M12" s="5" t="s">
        <v>2</v>
      </c>
      <c r="N12" s="5" t="s">
        <v>3</v>
      </c>
      <c r="O12" s="7" t="s">
        <v>4</v>
      </c>
    </row>
    <row r="13" spans="1:15" ht="17.25">
      <c r="A13" s="4"/>
      <c r="B13" s="4" t="s">
        <v>11</v>
      </c>
      <c r="C13" s="6">
        <f>SUM(July:September!C13)</f>
        <v>237454.7</v>
      </c>
      <c r="D13" s="6">
        <f>SUM(July:September!D13)</f>
        <v>60139.8</v>
      </c>
      <c r="E13" s="6">
        <f>SUM(July:September!E13)</f>
        <v>20283.131341199998</v>
      </c>
      <c r="F13" s="6">
        <f>SUM(July:September!F13)</f>
        <v>26120.017</v>
      </c>
      <c r="G13" s="8">
        <f>C13-D13-E13-F13</f>
        <v>130911.75165880003</v>
      </c>
      <c r="I13" s="4"/>
      <c r="J13" s="4" t="s">
        <v>25</v>
      </c>
      <c r="K13" s="6">
        <f>July!C30</f>
        <v>1992312</v>
      </c>
      <c r="L13" s="6">
        <f>July!D30</f>
        <v>235922</v>
      </c>
      <c r="M13" s="6">
        <f>July!E30</f>
        <v>157193.41680000001</v>
      </c>
      <c r="N13" s="6">
        <f>July!F30</f>
        <v>219154.31999999998</v>
      </c>
      <c r="O13" s="8">
        <f>July!G30</f>
        <v>1380042.2631999999</v>
      </c>
    </row>
    <row r="14" spans="1:15" ht="17.25">
      <c r="A14" s="4"/>
      <c r="B14" s="4" t="s">
        <v>12</v>
      </c>
      <c r="C14" s="6">
        <f>SUM(July:September!C14)</f>
        <v>236053.74000000002</v>
      </c>
      <c r="D14" s="6">
        <f>SUM(July:September!D14)</f>
        <v>35645.279999999999</v>
      </c>
      <c r="E14" s="6">
        <f>SUM(July:September!E14)</f>
        <v>20052.076005000003</v>
      </c>
      <c r="F14" s="6">
        <f>SUM(July:September!F14)</f>
        <v>28249.774409999998</v>
      </c>
      <c r="G14" s="8">
        <f t="shared" ref="G14:G28" si="0">C14-D14-E14-F14</f>
        <v>152106.60958500003</v>
      </c>
      <c r="I14" s="4"/>
      <c r="J14" s="4" t="s">
        <v>26</v>
      </c>
      <c r="K14" s="6">
        <f>August!C30</f>
        <v>2166277.7487999997</v>
      </c>
      <c r="L14" s="6">
        <f>August!D30</f>
        <v>268769.78849999997</v>
      </c>
      <c r="M14" s="6">
        <f>August!E30</f>
        <v>177930.17280299999</v>
      </c>
      <c r="N14" s="6">
        <f>August!F30</f>
        <v>241333.85944799997</v>
      </c>
      <c r="O14" s="8">
        <f>August!$G$30</f>
        <v>1478243.928049</v>
      </c>
    </row>
    <row r="15" spans="1:15" ht="17.25">
      <c r="A15" s="4"/>
      <c r="B15" s="4" t="s">
        <v>6</v>
      </c>
      <c r="C15" s="6">
        <f>SUM(July:September!C15)</f>
        <v>364269.3</v>
      </c>
      <c r="D15" s="6">
        <f>SUM(July:September!D15)</f>
        <v>74621.16</v>
      </c>
      <c r="E15" s="6">
        <f>SUM(July:September!E15)</f>
        <v>30240.826321499997</v>
      </c>
      <c r="F15" s="6">
        <f>SUM(July:September!F15)</f>
        <v>47015.999250000001</v>
      </c>
      <c r="G15" s="8">
        <f t="shared" si="0"/>
        <v>212391.31442850002</v>
      </c>
      <c r="I15" s="4"/>
      <c r="J15" s="4" t="s">
        <v>27</v>
      </c>
      <c r="K15" s="6">
        <f>September!C30</f>
        <v>2163279.5785999997</v>
      </c>
      <c r="L15" s="6">
        <f>September!D30</f>
        <v>248646.35749999995</v>
      </c>
      <c r="M15" s="6">
        <f>September!E30</f>
        <v>159218.14630322097</v>
      </c>
      <c r="N15" s="6">
        <f>September!F30</f>
        <v>254255.232154</v>
      </c>
      <c r="O15" s="8">
        <f>September!$G$30</f>
        <v>1501159.8426427788</v>
      </c>
    </row>
    <row r="16" spans="1:15" ht="17.25">
      <c r="A16" s="4"/>
      <c r="B16" s="4" t="s">
        <v>7</v>
      </c>
      <c r="C16" s="6">
        <f>SUM(July:September!C16)</f>
        <v>481331.20000000001</v>
      </c>
      <c r="D16" s="6">
        <f>SUM(July:September!D16)</f>
        <v>56482</v>
      </c>
      <c r="E16" s="6">
        <f>SUM(July:September!E16)</f>
        <v>36696.982318080001</v>
      </c>
      <c r="F16" s="6">
        <f>SUM(July:September!F16)</f>
        <v>54684.320768000005</v>
      </c>
      <c r="G16" s="8">
        <f t="shared" si="0"/>
        <v>333467.89691392006</v>
      </c>
      <c r="I16" s="4"/>
      <c r="J16" s="4"/>
      <c r="K16" s="6"/>
      <c r="L16" s="6"/>
      <c r="M16" s="6"/>
      <c r="N16" s="6"/>
      <c r="O16" s="8"/>
    </row>
    <row r="17" spans="1:15" ht="17.25">
      <c r="A17" s="4"/>
      <c r="B17" s="4" t="s">
        <v>16</v>
      </c>
      <c r="C17" s="6">
        <f>SUM(July:September!C17)</f>
        <v>211711.03999999998</v>
      </c>
      <c r="D17" s="6">
        <f>SUM(July:September!D17)</f>
        <v>28229.144999999997</v>
      </c>
      <c r="E17" s="6">
        <f>SUM(July:September!E17)</f>
        <v>16704.001056000001</v>
      </c>
      <c r="F17" s="6">
        <f>SUM(July:September!F17)</f>
        <v>23288.214400000001</v>
      </c>
      <c r="G17" s="8">
        <f t="shared" si="0"/>
        <v>143489.67954399998</v>
      </c>
      <c r="I17" s="4"/>
      <c r="J17" s="4" t="s">
        <v>19</v>
      </c>
      <c r="K17" s="6">
        <f>SUM(K13:K16)</f>
        <v>6321869.3273999989</v>
      </c>
      <c r="L17" s="6">
        <f t="shared" ref="L17:O17" si="1">SUM(L13:L16)</f>
        <v>753338.14599999995</v>
      </c>
      <c r="M17" s="6">
        <f t="shared" si="1"/>
        <v>494341.73590622097</v>
      </c>
      <c r="N17" s="6">
        <f t="shared" si="1"/>
        <v>714743.41160199989</v>
      </c>
      <c r="O17" s="8">
        <f t="shared" si="1"/>
        <v>4359446.0338917784</v>
      </c>
    </row>
    <row r="18" spans="1:15" ht="17.25">
      <c r="A18" s="4"/>
      <c r="B18" s="4" t="s">
        <v>21</v>
      </c>
      <c r="C18" s="6">
        <f>SUM(July:September!C18)</f>
        <v>545181.49399999995</v>
      </c>
      <c r="D18" s="6">
        <f>SUM(July:September!D18)</f>
        <v>57782.337500000001</v>
      </c>
      <c r="E18" s="6">
        <f>SUM(July:September!E18)</f>
        <v>32712.624867779999</v>
      </c>
      <c r="F18" s="6">
        <f>SUM(July:September!F18)</f>
        <v>64353.946800000005</v>
      </c>
      <c r="G18" s="8">
        <f t="shared" si="0"/>
        <v>390332.58483221987</v>
      </c>
    </row>
    <row r="19" spans="1:15" ht="17.25">
      <c r="A19" s="4"/>
      <c r="B19" s="4" t="s">
        <v>20</v>
      </c>
      <c r="C19" s="6">
        <f>SUM(July:September!C19)</f>
        <v>507306.15599999996</v>
      </c>
      <c r="D19" s="6">
        <f>SUM(July:September!D19)</f>
        <v>45441.95</v>
      </c>
      <c r="E19" s="6">
        <f>SUM(July:September!E19)</f>
        <v>38438.460025199995</v>
      </c>
      <c r="F19" s="6">
        <f>SUM(July:September!F19)</f>
        <v>55803.677159999999</v>
      </c>
      <c r="G19" s="8">
        <f t="shared" si="0"/>
        <v>367622.06881479995</v>
      </c>
    </row>
    <row r="20" spans="1:15" ht="17.25">
      <c r="A20" s="4"/>
      <c r="B20" s="4" t="s">
        <v>15</v>
      </c>
      <c r="C20" s="6">
        <f>SUM(July:September!C20)</f>
        <v>567828.60000000009</v>
      </c>
      <c r="D20" s="6">
        <f>SUM(July:September!D20)</f>
        <v>75870.080000000002</v>
      </c>
      <c r="E20" s="6">
        <f>SUM(July:September!E20)</f>
        <v>45775.626029999999</v>
      </c>
      <c r="F20" s="6">
        <f>SUM(July:September!F20)</f>
        <v>61555.911999999997</v>
      </c>
      <c r="G20" s="8">
        <f t="shared" si="0"/>
        <v>384626.98197000008</v>
      </c>
    </row>
    <row r="21" spans="1:15" ht="17.25">
      <c r="A21" s="4"/>
      <c r="B21" s="4" t="s">
        <v>18</v>
      </c>
      <c r="C21" s="6">
        <f>SUM(July:September!C21)</f>
        <v>315099.5</v>
      </c>
      <c r="D21" s="6">
        <f>SUM(July:September!D21)</f>
        <v>61487.28</v>
      </c>
      <c r="E21" s="6">
        <f>SUM(July:September!E21)</f>
        <v>25262.340075</v>
      </c>
      <c r="F21" s="6">
        <f>SUM(July:September!F21)</f>
        <v>31290.335813000002</v>
      </c>
      <c r="G21" s="8">
        <f t="shared" si="0"/>
        <v>197059.544112</v>
      </c>
    </row>
    <row r="22" spans="1:15" ht="17.25">
      <c r="A22" s="4"/>
      <c r="B22" s="4" t="s">
        <v>10</v>
      </c>
      <c r="C22" s="6">
        <f>SUM(July:September!C22)</f>
        <v>311756.68160000001</v>
      </c>
      <c r="D22" s="6">
        <f>SUM(July:September!D22)</f>
        <v>33028.593000000001</v>
      </c>
      <c r="E22" s="6">
        <f>SUM(July:September!E22)</f>
        <v>23443.074258239998</v>
      </c>
      <c r="F22" s="6">
        <f>SUM(July:September!F22)</f>
        <v>36162.526400000002</v>
      </c>
      <c r="G22" s="8">
        <f t="shared" si="0"/>
        <v>219122.48794176002</v>
      </c>
    </row>
    <row r="23" spans="1:15" ht="17.25">
      <c r="A23" s="4"/>
      <c r="B23" s="4" t="s">
        <v>9</v>
      </c>
      <c r="C23" s="6">
        <f>SUM(July:September!C23)</f>
        <v>261930.9</v>
      </c>
      <c r="D23" s="6">
        <f>SUM(July:September!D23)</f>
        <v>24820.472000000002</v>
      </c>
      <c r="E23" s="6">
        <f>SUM(July:September!E23)</f>
        <v>21186.215770499999</v>
      </c>
      <c r="F23" s="6">
        <f>SUM(July:September!F23)</f>
        <v>32970.869283000007</v>
      </c>
      <c r="G23" s="8">
        <f t="shared" si="0"/>
        <v>182953.34294649999</v>
      </c>
    </row>
    <row r="24" spans="1:15" ht="17.25">
      <c r="A24" s="4"/>
      <c r="B24" s="4" t="s">
        <v>8</v>
      </c>
      <c r="C24" s="6">
        <f>SUM(July:September!C24)</f>
        <v>510186.80999999994</v>
      </c>
      <c r="D24" s="6">
        <f>SUM(July:September!D24)</f>
        <v>42004.800000000003</v>
      </c>
      <c r="E24" s="6">
        <f>SUM(July:September!E24)</f>
        <v>40890.206199599997</v>
      </c>
      <c r="F24" s="6">
        <f>SUM(July:September!F24)</f>
        <v>52228.694099999993</v>
      </c>
      <c r="G24" s="8">
        <f t="shared" si="0"/>
        <v>375063.10970039992</v>
      </c>
    </row>
    <row r="25" spans="1:15" ht="17.25">
      <c r="A25" s="4"/>
      <c r="B25" s="4" t="s">
        <v>14</v>
      </c>
      <c r="C25" s="6">
        <f>SUM(July:September!C25)</f>
        <v>710533.76679999998</v>
      </c>
      <c r="D25" s="6">
        <f>SUM(July:September!D25)</f>
        <v>68782.042000000001</v>
      </c>
      <c r="E25" s="6">
        <f>SUM(July:September!E25)</f>
        <v>52082.449550120997</v>
      </c>
      <c r="F25" s="6">
        <f>SUM(July:September!F25)</f>
        <v>78158.714347999994</v>
      </c>
      <c r="G25" s="8">
        <f t="shared" si="0"/>
        <v>511510.56090187898</v>
      </c>
    </row>
    <row r="26" spans="1:15" ht="17.25">
      <c r="A26" s="4"/>
      <c r="B26" s="4" t="s">
        <v>13</v>
      </c>
      <c r="C26" s="6">
        <f>SUM(July:September!C26)</f>
        <v>547546.82000000007</v>
      </c>
      <c r="D26" s="6">
        <f>SUM(July:September!D26)</f>
        <v>44405.62</v>
      </c>
      <c r="E26" s="6">
        <f>SUM(July:September!E26)</f>
        <v>43201.444098</v>
      </c>
      <c r="F26" s="6">
        <f>SUM(July:September!F26)</f>
        <v>62413.720599999986</v>
      </c>
      <c r="G26" s="8">
        <f t="shared" si="0"/>
        <v>397526.03530200006</v>
      </c>
    </row>
    <row r="27" spans="1:15" ht="17.25">
      <c r="A27" s="4"/>
      <c r="B27" s="4" t="s">
        <v>17</v>
      </c>
      <c r="C27" s="6">
        <f>SUM(July:September!C27)</f>
        <v>292819.15000000002</v>
      </c>
      <c r="D27" s="6">
        <f>SUM(July:September!D27)</f>
        <v>28935.350000000002</v>
      </c>
      <c r="E27" s="6">
        <f>SUM(July:September!E27)</f>
        <v>24150.414210000003</v>
      </c>
      <c r="F27" s="6">
        <f>SUM(July:September!F27)</f>
        <v>35032.14</v>
      </c>
      <c r="G27" s="8">
        <f t="shared" si="0"/>
        <v>204701.24579000002</v>
      </c>
    </row>
    <row r="28" spans="1:15" ht="17.25">
      <c r="A28" s="4"/>
      <c r="B28" s="4" t="s">
        <v>5</v>
      </c>
      <c r="C28" s="6">
        <f>SUM(July:September!C28)</f>
        <v>220859.46899999998</v>
      </c>
      <c r="D28" s="6">
        <f>SUM(July:September!D28)</f>
        <v>15662.236499999999</v>
      </c>
      <c r="E28" s="6">
        <f>SUM(July:September!E28)</f>
        <v>23221.86378</v>
      </c>
      <c r="F28" s="6">
        <f>SUM(July:September!F28)</f>
        <v>25414.549269999996</v>
      </c>
      <c r="G28" s="8">
        <f t="shared" si="0"/>
        <v>156560.81944999998</v>
      </c>
    </row>
    <row r="29" spans="1:15" ht="17.25">
      <c r="A29" s="4"/>
      <c r="B29" s="4"/>
      <c r="C29" s="6"/>
      <c r="D29" s="6"/>
      <c r="E29" s="6"/>
      <c r="F29" s="6"/>
      <c r="G29" s="8"/>
    </row>
    <row r="30" spans="1:15" ht="17.25">
      <c r="A30" s="4"/>
      <c r="B30" s="4" t="s">
        <v>19</v>
      </c>
      <c r="C30" s="6">
        <f>SUM(C13:C28)</f>
        <v>6321869.3274000008</v>
      </c>
      <c r="D30" s="6">
        <f>SUM(D13:D28)</f>
        <v>753338.14599999995</v>
      </c>
      <c r="E30" s="6">
        <f>SUM(E13:E28)</f>
        <v>494341.73590622103</v>
      </c>
      <c r="F30" s="6">
        <f>SUM(F13:F28)</f>
        <v>714743.41160200001</v>
      </c>
      <c r="G30" s="8">
        <f>SUM(G13:G28)</f>
        <v>4359446.0338917794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</vt:lpstr>
      <vt:lpstr>August</vt:lpstr>
      <vt:lpstr>September</vt:lpstr>
      <vt:lpstr>Qtr 3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2003-04-04T14:57:17Z</dcterms:created>
  <dcterms:modified xsi:type="dcterms:W3CDTF">2007-01-28T18:09:04Z</dcterms:modified>
</cp:coreProperties>
</file>