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8340" yWindow="60" windowWidth="3690" windowHeight="3465" activeTab="1"/>
  </bookViews>
  <sheets>
    <sheet name="3rd Qtr Revenues Chart" sheetId="2" r:id="rId1"/>
    <sheet name="Revenues" sheetId="1" r:id="rId2"/>
  </sheets>
  <definedNames>
    <definedName name="Revenues">Revenues!$A$1:$D$19</definedName>
    <definedName name="Revenues_and_Projections">Revenues!$A$1:$G$19</definedName>
  </definedNames>
  <calcPr calcId="124519"/>
</workbook>
</file>

<file path=xl/calcChain.xml><?xml version="1.0" encoding="utf-8"?>
<calcChain xmlns="http://schemas.openxmlformats.org/spreadsheetml/2006/main">
  <c r="G19" i="1"/>
  <c r="G18"/>
  <c r="G11"/>
  <c r="G12"/>
  <c r="G13"/>
  <c r="G14"/>
  <c r="G15"/>
  <c r="G16"/>
  <c r="G10"/>
  <c r="C19"/>
  <c r="D19"/>
  <c r="B19"/>
  <c r="C18"/>
  <c r="D18"/>
  <c r="B18"/>
  <c r="E16"/>
  <c r="E10"/>
  <c r="E11"/>
  <c r="E12"/>
  <c r="E13"/>
  <c r="E14"/>
  <c r="E15"/>
</calcChain>
</file>

<file path=xl/comments1.xml><?xml version="1.0" encoding="utf-8"?>
<comments xmlns="http://schemas.openxmlformats.org/spreadsheetml/2006/main">
  <authors>
    <author>Jennifer Fulton</author>
  </authors>
  <commentList>
    <comment ref="D14" authorId="0">
      <text>
        <r>
          <rPr>
            <b/>
            <sz val="8"/>
            <color indexed="81"/>
            <rFont val="Tahoma"/>
          </rPr>
          <t>Jennifer Fulton:</t>
        </r>
        <r>
          <rPr>
            <sz val="8"/>
            <color indexed="81"/>
            <rFont val="Tahoma"/>
          </rPr>
          <t xml:space="preserve">
This project is complete.</t>
        </r>
      </text>
    </comment>
  </commentList>
</comments>
</file>

<file path=xl/sharedStrings.xml><?xml version="1.0" encoding="utf-8"?>
<sst xmlns="http://schemas.openxmlformats.org/spreadsheetml/2006/main" count="18" uniqueCount="18">
  <si>
    <t>July</t>
  </si>
  <si>
    <t>August</t>
  </si>
  <si>
    <t>September</t>
  </si>
  <si>
    <t>Qtr 3 Totals</t>
  </si>
  <si>
    <t>3rd Qtr Revenues by Project</t>
  </si>
  <si>
    <t>512 N. Oak Street</t>
  </si>
  <si>
    <t>18 South Pendleton Ave.</t>
  </si>
  <si>
    <t>Old Barn Quilts</t>
  </si>
  <si>
    <t>Totals by Month</t>
  </si>
  <si>
    <t>Carousel in Litchfield Park</t>
  </si>
  <si>
    <t>Orpheum Theatre</t>
  </si>
  <si>
    <t>The Rossen House in Heritage Square</t>
  </si>
  <si>
    <t>Carnegie Library</t>
  </si>
  <si>
    <t>Average Revenue per Job</t>
  </si>
  <si>
    <t>Over Projection?</t>
  </si>
  <si>
    <t>No. of Jobs Under Projection</t>
  </si>
  <si>
    <t>Revenues Under Projection</t>
  </si>
  <si>
    <t>Projected Revenue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</si>
</sst>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0"/>
      <name val="Arial"/>
    </font>
    <font>
      <sz val="10"/>
      <name val="Arial"/>
    </font>
    <font>
      <sz val="8"/>
      <name val="Arial"/>
    </font>
    <font>
      <sz val="8"/>
      <color indexed="81"/>
      <name val="Tahoma"/>
    </font>
    <font>
      <b/>
      <sz val="8"/>
      <color indexed="81"/>
      <name val="Tahoma"/>
    </font>
    <font>
      <sz val="11"/>
      <color theme="0"/>
      <name val="Constantia"/>
      <family val="2"/>
      <scheme val="minor"/>
    </font>
    <font>
      <sz val="11"/>
      <color theme="1"/>
      <name val="Constantia"/>
      <family val="2"/>
      <scheme val="minor"/>
    </font>
    <font>
      <sz val="16"/>
      <name val="Constant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12">
    <xf numFmtId="0" fontId="0" fillId="0" borderId="0" xfId="0"/>
    <xf numFmtId="0" fontId="5" fillId="2" borderId="0" xfId="2"/>
    <xf numFmtId="164" fontId="6" fillId="3" borderId="0" xfId="3" applyNumberFormat="1"/>
    <xf numFmtId="0" fontId="5" fillId="2" borderId="1" xfId="2" applyBorder="1" applyAlignment="1">
      <alignment horizontal="center"/>
    </xf>
    <xf numFmtId="44" fontId="5" fillId="2" borderId="2" xfId="2" applyNumberFormat="1" applyBorder="1" applyAlignment="1">
      <alignment horizontal="center"/>
    </xf>
    <xf numFmtId="0" fontId="5" fillId="2" borderId="0" xfId="2" applyAlignment="1">
      <alignment horizontal="right"/>
    </xf>
    <xf numFmtId="0" fontId="7" fillId="0" borderId="0" xfId="0" applyFont="1"/>
    <xf numFmtId="164" fontId="0" fillId="4" borderId="0" xfId="0" applyNumberFormat="1" applyFill="1"/>
    <xf numFmtId="164" fontId="0" fillId="5" borderId="0" xfId="0" applyNumberFormat="1" applyFill="1"/>
    <xf numFmtId="44" fontId="5" fillId="2" borderId="2" xfId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44" fontId="5" fillId="2" borderId="2" xfId="1" applyNumberFormat="1" applyFont="1" applyFill="1" applyBorder="1" applyAlignment="1">
      <alignment horizontal="center"/>
    </xf>
  </cellXfs>
  <cellStyles count="4">
    <cellStyle name="40% - Accent1" xfId="3" builtinId="31"/>
    <cellStyle name="Accent1" xfId="2" builtinId="29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8"/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3rd Qtr Revenues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Revenues!$B$9</c:f>
              <c:strCache>
                <c:ptCount val="1"/>
                <c:pt idx="0">
                  <c:v>July</c:v>
                </c:pt>
              </c:strCache>
            </c:strRef>
          </c:tx>
          <c:cat>
            <c:strRef>
              <c:f>Revenues!$A$10:$A$16</c:f>
              <c:strCache>
                <c:ptCount val="7"/>
                <c:pt idx="0">
                  <c:v>The Rossen House in Heritage Square</c:v>
                </c:pt>
                <c:pt idx="1">
                  <c:v>Carnegie Library</c:v>
                </c:pt>
                <c:pt idx="2">
                  <c:v>512 N. Oak Street</c:v>
                </c:pt>
                <c:pt idx="3">
                  <c:v>18 South Pendleton Ave.</c:v>
                </c:pt>
                <c:pt idx="4">
                  <c:v>Old Barn Quilts</c:v>
                </c:pt>
                <c:pt idx="5">
                  <c:v>Orpheum Theatre</c:v>
                </c:pt>
                <c:pt idx="6">
                  <c:v>Carousel in Litchfield Park</c:v>
                </c:pt>
              </c:strCache>
            </c:strRef>
          </c:cat>
          <c:val>
            <c:numRef>
              <c:f>Revenues!$B$10:$B$16</c:f>
              <c:numCache>
                <c:formatCode>"$"#,##0.00</c:formatCode>
                <c:ptCount val="7"/>
                <c:pt idx="0">
                  <c:v>328118</c:v>
                </c:pt>
                <c:pt idx="1">
                  <c:v>41325</c:v>
                </c:pt>
                <c:pt idx="2">
                  <c:v>32995</c:v>
                </c:pt>
                <c:pt idx="3">
                  <c:v>7855</c:v>
                </c:pt>
                <c:pt idx="4">
                  <c:v>4522</c:v>
                </c:pt>
                <c:pt idx="5">
                  <c:v>125995</c:v>
                </c:pt>
                <c:pt idx="6">
                  <c:v>72145</c:v>
                </c:pt>
              </c:numCache>
            </c:numRef>
          </c:val>
        </c:ser>
        <c:ser>
          <c:idx val="1"/>
          <c:order val="1"/>
          <c:tx>
            <c:strRef>
              <c:f>Revenues!$C$9</c:f>
              <c:strCache>
                <c:ptCount val="1"/>
                <c:pt idx="0">
                  <c:v>August</c:v>
                </c:pt>
              </c:strCache>
            </c:strRef>
          </c:tx>
          <c:cat>
            <c:strRef>
              <c:f>Revenues!$A$10:$A$16</c:f>
              <c:strCache>
                <c:ptCount val="7"/>
                <c:pt idx="0">
                  <c:v>The Rossen House in Heritage Square</c:v>
                </c:pt>
                <c:pt idx="1">
                  <c:v>Carnegie Library</c:v>
                </c:pt>
                <c:pt idx="2">
                  <c:v>512 N. Oak Street</c:v>
                </c:pt>
                <c:pt idx="3">
                  <c:v>18 South Pendleton Ave.</c:v>
                </c:pt>
                <c:pt idx="4">
                  <c:v>Old Barn Quilts</c:v>
                </c:pt>
                <c:pt idx="5">
                  <c:v>Orpheum Theatre</c:v>
                </c:pt>
                <c:pt idx="6">
                  <c:v>Carousel in Litchfield Park</c:v>
                </c:pt>
              </c:strCache>
            </c:strRef>
          </c:cat>
          <c:val>
            <c:numRef>
              <c:f>Revenues!$C$10:$C$16</c:f>
              <c:numCache>
                <c:formatCode>"$"#,##0.00</c:formatCode>
                <c:ptCount val="7"/>
                <c:pt idx="0">
                  <c:v>456221</c:v>
                </c:pt>
                <c:pt idx="1">
                  <c:v>78945</c:v>
                </c:pt>
                <c:pt idx="2">
                  <c:v>28445</c:v>
                </c:pt>
                <c:pt idx="3">
                  <c:v>27958</c:v>
                </c:pt>
                <c:pt idx="4">
                  <c:v>12889</c:v>
                </c:pt>
                <c:pt idx="5">
                  <c:v>285941</c:v>
                </c:pt>
                <c:pt idx="6">
                  <c:v>63145</c:v>
                </c:pt>
              </c:numCache>
            </c:numRef>
          </c:val>
        </c:ser>
        <c:ser>
          <c:idx val="2"/>
          <c:order val="2"/>
          <c:tx>
            <c:strRef>
              <c:f>Revenues!$D$9</c:f>
              <c:strCache>
                <c:ptCount val="1"/>
                <c:pt idx="0">
                  <c:v>September</c:v>
                </c:pt>
              </c:strCache>
            </c:strRef>
          </c:tx>
          <c:spPr>
            <a:effectLst/>
          </c:spPr>
          <c:cat>
            <c:strRef>
              <c:f>Revenues!$A$10:$A$16</c:f>
              <c:strCache>
                <c:ptCount val="7"/>
                <c:pt idx="0">
                  <c:v>The Rossen House in Heritage Square</c:v>
                </c:pt>
                <c:pt idx="1">
                  <c:v>Carnegie Library</c:v>
                </c:pt>
                <c:pt idx="2">
                  <c:v>512 N. Oak Street</c:v>
                </c:pt>
                <c:pt idx="3">
                  <c:v>18 South Pendleton Ave.</c:v>
                </c:pt>
                <c:pt idx="4">
                  <c:v>Old Barn Quilts</c:v>
                </c:pt>
                <c:pt idx="5">
                  <c:v>Orpheum Theatre</c:v>
                </c:pt>
                <c:pt idx="6">
                  <c:v>Carousel in Litchfield Park</c:v>
                </c:pt>
              </c:strCache>
            </c:strRef>
          </c:cat>
          <c:val>
            <c:numRef>
              <c:f>Revenues!$D$10:$D$16</c:f>
              <c:numCache>
                <c:formatCode>"$"#,##0.00</c:formatCode>
                <c:ptCount val="7"/>
                <c:pt idx="0">
                  <c:v>298485</c:v>
                </c:pt>
                <c:pt idx="1">
                  <c:v>85664</c:v>
                </c:pt>
                <c:pt idx="2">
                  <c:v>18445</c:v>
                </c:pt>
                <c:pt idx="3">
                  <c:v>31225</c:v>
                </c:pt>
                <c:pt idx="4">
                  <c:v>18645</c:v>
                </c:pt>
                <c:pt idx="5">
                  <c:v>275884</c:v>
                </c:pt>
                <c:pt idx="6">
                  <c:v>21778</c:v>
                </c:pt>
              </c:numCache>
            </c:numRef>
          </c:val>
        </c:ser>
        <c:axId val="69113728"/>
        <c:axId val="69115264"/>
      </c:barChart>
      <c:catAx>
        <c:axId val="69113728"/>
        <c:scaling>
          <c:orientation val="minMax"/>
        </c:scaling>
        <c:axPos val="b"/>
        <c:tickLblPos val="nextTo"/>
        <c:spPr>
          <a:blipFill>
            <a:blip xmlns:r="http://schemas.openxmlformats.org/officeDocument/2006/relationships" r:embed="rId1"/>
            <a:tile tx="0" ty="0" sx="100000" sy="100000" flip="none" algn="tl"/>
          </a:blipFill>
          <a:effectLst>
            <a:outerShdw blurRad="152400" dist="38100" dir="5400000" sx="103000" sy="103000" algn="t" rotWithShape="0">
              <a:prstClr val="black">
                <a:alpha val="40000"/>
              </a:prstClr>
            </a:outerShdw>
          </a:effectLst>
        </c:spPr>
        <c:txPr>
          <a:bodyPr/>
          <a:lstStyle/>
          <a:p>
            <a:pPr>
              <a:defRPr b="1"/>
            </a:pPr>
            <a:endParaRPr lang="en-US"/>
          </a:p>
        </c:txPr>
        <c:crossAx val="69115264"/>
        <c:crosses val="autoZero"/>
        <c:auto val="1"/>
        <c:lblAlgn val="ctr"/>
        <c:lblOffset val="100"/>
      </c:catAx>
      <c:valAx>
        <c:axId val="69115264"/>
        <c:scaling>
          <c:orientation val="minMax"/>
        </c:scaling>
        <c:axPos val="l"/>
        <c:majorGridlines/>
        <c:numFmt formatCode="&quot;$&quot;#,##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69113728"/>
        <c:crosses val="autoZero"/>
        <c:crossBetween val="between"/>
      </c:valAx>
      <c:spPr>
        <a:blipFill>
          <a:blip xmlns:r="http://schemas.openxmlformats.org/officeDocument/2006/relationships" r:embed="rId2"/>
          <a:stretch>
            <a:fillRect/>
          </a:stretch>
        </a:blipFill>
      </c:spPr>
    </c:plotArea>
    <c:legend>
      <c:legendPos val="r"/>
      <c:layout/>
      <c:spPr>
        <a:solidFill>
          <a:schemeClr val="accent3">
            <a:lumMod val="20000"/>
            <a:lumOff val="80000"/>
            <a:alpha val="35000"/>
          </a:schemeClr>
        </a:solidFill>
        <a:ln w="25400" cap="rnd" cmpd="sng">
          <a:solidFill>
            <a:schemeClr val="accent3">
              <a:lumMod val="50000"/>
              <a:alpha val="50000"/>
            </a:schemeClr>
          </a:solidFill>
        </a:ln>
        <a:effectLst/>
      </c:spPr>
    </c:legend>
    <c:plotVisOnly val="1"/>
  </c:chart>
  <c:spPr>
    <a:blipFill>
      <a:blip xmlns:r="http://schemas.openxmlformats.org/officeDocument/2006/relationships" r:embed="rId1"/>
      <a:tile tx="0" ty="0" sx="100000" sy="100000" flip="none" algn="tl"/>
    </a:blip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766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1952625</xdr:colOff>
      <xdr:row>7</xdr:row>
      <xdr:rowOff>128059</xdr:rowOff>
    </xdr:to>
    <xdr:pic>
      <xdr:nvPicPr>
        <xdr:cNvPr id="1031" name="Picture 7" descr="restoration architecture logo posterized han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0"/>
          <a:ext cx="1924050" cy="1352550"/>
        </a:xfrm>
        <a:prstGeom prst="rect">
          <a:avLst/>
        </a:prstGeom>
        <a:noFill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aper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Paper">
      <a:maj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aper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63000"/>
                <a:tint val="82000"/>
              </a:schemeClr>
              <a:schemeClr val="phClr">
                <a:tint val="10000"/>
                <a:satMod val="400000"/>
              </a:schemeClr>
            </a:duotone>
          </a:blip>
          <a:tile tx="0" ty="0" sx="40000" sy="40000" flip="none" algn="tl"/>
        </a:blipFill>
        <a:blipFill>
          <a:blip xmlns:r="http://schemas.openxmlformats.org/officeDocument/2006/relationships" r:embed="rId1">
            <a:duotone>
              <a:schemeClr val="phClr">
                <a:shade val="40000"/>
              </a:schemeClr>
              <a:schemeClr val="phClr">
                <a:tint val="42000"/>
              </a:schemeClr>
            </a:duotone>
          </a:blip>
          <a:tile tx="0" ty="0" sx="40000" sy="40000" flip="none" algn="tl"/>
        </a:blipFill>
      </a:fillStyleLst>
      <a:lnStyleLst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635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rotWithShape="0">
              <a:srgbClr val="000000">
                <a:alpha val="50000"/>
              </a:srgbClr>
            </a:outerShdw>
            <a:softEdge rad="12700"/>
          </a:effectLst>
        </a:effectStyle>
        <a:effectStyle>
          <a:effectLst>
            <a:outerShdw blurRad="95000" algn="tl" rotWithShape="0">
              <a:srgbClr val="000000">
                <a:alpha val="50000"/>
              </a:srgbClr>
            </a:outerShdw>
          </a:effectLst>
          <a:scene3d>
            <a:camera prst="orthographicFront"/>
            <a:lightRig rig="soft" dir="t">
              <a:rot lat="0" lon="0" rev="18000000"/>
            </a:lightRig>
          </a:scene3d>
          <a:sp3d prstMaterial="dkEdge">
            <a:bevelT w="73660" h="44450" prst="riblet"/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55000"/>
                <a:alpha val="20000"/>
              </a:schemeClr>
              <a:schemeClr val="phClr">
                <a:tint val="40000"/>
                <a:shade val="90000"/>
                <a:satMod val="60000"/>
                <a:alpha val="20000"/>
              </a:schemeClr>
            </a:duotone>
          </a:blip>
          <a:tile tx="0" ty="0" sx="58000" sy="38000" flip="none" algn="tl"/>
        </a:blipFill>
        <a:blipFill>
          <a:blip xmlns:r="http://schemas.openxmlformats.org/officeDocument/2006/relationships" r:embed="rId2">
            <a:duotone>
              <a:schemeClr val="phClr">
                <a:shade val="12000"/>
                <a:satMod val="240000"/>
              </a:schemeClr>
              <a:schemeClr val="phClr">
                <a:tint val="6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G19"/>
  <sheetViews>
    <sheetView tabSelected="1" zoomScale="85" zoomScaleNormal="85" workbookViewId="0">
      <selection activeCell="F9" sqref="F9"/>
    </sheetView>
  </sheetViews>
  <sheetFormatPr defaultRowHeight="12.75"/>
  <cols>
    <col min="1" max="1" width="37" bestFit="1" customWidth="1"/>
    <col min="2" max="2" width="13.140625" customWidth="1"/>
    <col min="3" max="3" width="14.140625" bestFit="1" customWidth="1"/>
    <col min="4" max="4" width="12.28515625" bestFit="1" customWidth="1"/>
    <col min="5" max="5" width="13.7109375" bestFit="1" customWidth="1"/>
    <col min="6" max="6" width="20.28515625" customWidth="1"/>
    <col min="7" max="7" width="16.85546875" bestFit="1" customWidth="1"/>
  </cols>
  <sheetData>
    <row r="4" spans="1:7" ht="21">
      <c r="B4" s="6" t="s">
        <v>4</v>
      </c>
    </row>
    <row r="9" spans="1:7" ht="15.75" thickBot="1">
      <c r="B9" s="3" t="s">
        <v>0</v>
      </c>
      <c r="C9" s="3" t="s">
        <v>1</v>
      </c>
      <c r="D9" s="3" t="s">
        <v>2</v>
      </c>
      <c r="E9" s="3" t="s">
        <v>3</v>
      </c>
      <c r="F9" s="3" t="s">
        <v>17</v>
      </c>
      <c r="G9" s="3" t="s">
        <v>14</v>
      </c>
    </row>
    <row r="10" spans="1:7" ht="15">
      <c r="A10" s="1" t="s">
        <v>11</v>
      </c>
      <c r="B10" s="8">
        <v>328118</v>
      </c>
      <c r="C10" s="8">
        <v>456221</v>
      </c>
      <c r="D10" s="8">
        <v>298485</v>
      </c>
      <c r="E10" s="8">
        <f>SUM(B10:D10)</f>
        <v>1082824</v>
      </c>
      <c r="F10" s="4">
        <v>1081000</v>
      </c>
      <c r="G10" s="9" t="str">
        <f>IF(E10&gt;F10,"Over","Under")</f>
        <v>Over</v>
      </c>
    </row>
    <row r="11" spans="1:7" ht="15">
      <c r="A11" s="1" t="s">
        <v>12</v>
      </c>
      <c r="B11" s="7">
        <v>41325</v>
      </c>
      <c r="C11" s="7">
        <v>78945</v>
      </c>
      <c r="D11" s="7">
        <v>85664</v>
      </c>
      <c r="E11" s="8">
        <f t="shared" ref="E11:E16" si="0">SUM(B11:D11)</f>
        <v>205934</v>
      </c>
      <c r="F11" s="4">
        <v>200000</v>
      </c>
      <c r="G11" s="9" t="str">
        <f t="shared" ref="G11:G16" si="1">IF(E11&gt;F11,"Over","Under")</f>
        <v>Over</v>
      </c>
    </row>
    <row r="12" spans="1:7" ht="15">
      <c r="A12" s="1" t="s">
        <v>5</v>
      </c>
      <c r="B12" s="8">
        <v>32995</v>
      </c>
      <c r="C12" s="8">
        <v>28445</v>
      </c>
      <c r="D12" s="8">
        <v>18445</v>
      </c>
      <c r="E12" s="8">
        <f t="shared" si="0"/>
        <v>79885</v>
      </c>
      <c r="F12" s="4">
        <v>82500</v>
      </c>
      <c r="G12" s="9" t="str">
        <f t="shared" si="1"/>
        <v>Under</v>
      </c>
    </row>
    <row r="13" spans="1:7" ht="15">
      <c r="A13" s="1" t="s">
        <v>6</v>
      </c>
      <c r="B13" s="7">
        <v>7855</v>
      </c>
      <c r="C13" s="7">
        <v>27958</v>
      </c>
      <c r="D13" s="7">
        <v>31225</v>
      </c>
      <c r="E13" s="8">
        <f t="shared" si="0"/>
        <v>67038</v>
      </c>
      <c r="F13" s="4">
        <v>65000</v>
      </c>
      <c r="G13" s="9" t="str">
        <f t="shared" si="1"/>
        <v>Over</v>
      </c>
    </row>
    <row r="14" spans="1:7" ht="15">
      <c r="A14" s="1" t="s">
        <v>7</v>
      </c>
      <c r="B14" s="8">
        <v>4522</v>
      </c>
      <c r="C14" s="8">
        <v>12889</v>
      </c>
      <c r="D14" s="8">
        <v>18645</v>
      </c>
      <c r="E14" s="8">
        <f t="shared" si="0"/>
        <v>36056</v>
      </c>
      <c r="F14" s="4">
        <v>36000</v>
      </c>
      <c r="G14" s="9" t="str">
        <f t="shared" si="1"/>
        <v>Over</v>
      </c>
    </row>
    <row r="15" spans="1:7" ht="15">
      <c r="A15" s="1" t="s">
        <v>10</v>
      </c>
      <c r="B15" s="7">
        <v>125995</v>
      </c>
      <c r="C15" s="7">
        <v>285941</v>
      </c>
      <c r="D15" s="7">
        <v>275884</v>
      </c>
      <c r="E15" s="8">
        <f t="shared" si="0"/>
        <v>687820</v>
      </c>
      <c r="F15" s="4">
        <v>690000</v>
      </c>
      <c r="G15" s="9" t="str">
        <f t="shared" si="1"/>
        <v>Under</v>
      </c>
    </row>
    <row r="16" spans="1:7" ht="15">
      <c r="A16" s="1" t="s">
        <v>9</v>
      </c>
      <c r="B16" s="8">
        <v>72145</v>
      </c>
      <c r="C16" s="8">
        <v>63145</v>
      </c>
      <c r="D16" s="8">
        <v>21778</v>
      </c>
      <c r="E16" s="8">
        <f t="shared" si="0"/>
        <v>157068</v>
      </c>
      <c r="F16" s="4">
        <v>157750</v>
      </c>
      <c r="G16" s="9" t="str">
        <f t="shared" si="1"/>
        <v>Under</v>
      </c>
    </row>
    <row r="18" spans="1:7" ht="15">
      <c r="A18" s="1" t="s">
        <v>8</v>
      </c>
      <c r="B18" s="2">
        <f>SUM(B$10:B$16)</f>
        <v>612955</v>
      </c>
      <c r="C18" s="2">
        <f>SUM(C$10:C$16)</f>
        <v>953544</v>
      </c>
      <c r="D18" s="2">
        <f>SUM(D$10:D$16)</f>
        <v>750126</v>
      </c>
      <c r="E18" s="5"/>
      <c r="F18" s="5" t="s">
        <v>15</v>
      </c>
      <c r="G18" s="10">
        <f>COUNTIF(G10:G16,"Under")</f>
        <v>3</v>
      </c>
    </row>
    <row r="19" spans="1:7" ht="15">
      <c r="A19" s="1" t="s">
        <v>13</v>
      </c>
      <c r="B19" s="2">
        <f>ROUND(AVERAGE(B$10:B$16),0)</f>
        <v>87565</v>
      </c>
      <c r="C19" s="2">
        <f t="shared" ref="C19:D19" si="2">ROUND(AVERAGE(C$10:C$16),0)</f>
        <v>136221</v>
      </c>
      <c r="D19" s="2">
        <f t="shared" si="2"/>
        <v>107161</v>
      </c>
      <c r="E19" s="5"/>
      <c r="F19" s="5" t="s">
        <v>16</v>
      </c>
      <c r="G19" s="11">
        <f>SUMIF(G10:G16,"Under",F10:F16)-SUMIF(G10:G16,"Under",E10:E16)</f>
        <v>5477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Revenues</vt:lpstr>
      <vt:lpstr>3rd Qtr Revenues Chart</vt:lpstr>
      <vt:lpstr>Revenues</vt:lpstr>
      <vt:lpstr>Revenues_and_Projections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2003-04-17T14:44:42Z</dcterms:created>
  <dcterms:modified xsi:type="dcterms:W3CDTF">2007-01-28T04:56:50Z</dcterms:modified>
</cp:coreProperties>
</file>